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324"/>
  <workbookPr defaultThemeVersion="166925"/>
  <mc:AlternateContent xmlns:mc="http://schemas.openxmlformats.org/markup-compatibility/2006">
    <mc:Choice Requires="x15">
      <x15ac:absPath xmlns:x15ac="http://schemas.microsoft.com/office/spreadsheetml/2010/11/ac" url="C:\Users\LENOVO\Dropbox\NVI Prioritization DRC Niger\Resources for Project Documentation\FR_NVI Toolkit copy - for edits\"/>
    </mc:Choice>
  </mc:AlternateContent>
  <xr:revisionPtr revIDLastSave="0" documentId="13_ncr:1_{7156E6DC-A8C2-4C7B-BF1D-50D54D96321C}" xr6:coauthVersionLast="47" xr6:coauthVersionMax="47" xr10:uidLastSave="{00000000-0000-0000-0000-000000000000}"/>
  <bookViews>
    <workbookView xWindow="-108" yWindow="-108" windowWidth="23256" windowHeight="13896" xr2:uid="{A3B33F88-2481-4E0B-BA7E-FA79EF923FB5}"/>
  </bookViews>
  <sheets>
    <sheet name="Read me - Instructions" sheetId="25" r:id="rId1"/>
    <sheet name="Synthèse" sheetId="19" r:id="rId2"/>
    <sheet name="Résumé - Faisabilité" sheetId="27" r:id="rId3"/>
    <sheet name="2. Critère de faisabilité" sheetId="26" r:id="rId4"/>
    <sheet name="Résumé - Importance" sheetId="2" r:id="rId5"/>
    <sheet name="1. Critère d'importance" sheetId="1" r:id="rId6"/>
  </sheets>
  <definedNames>
    <definedName name="_xlnm._FilterDatabase" localSheetId="5" hidden="1">'1. Critère d''importance'!$B$5:$K$5</definedName>
    <definedName name="_xlnm._FilterDatabase" localSheetId="3" hidden="1">'2. Critère de faisabilité'!$B$5:$K$5</definedName>
    <definedName name="_xlnm._FilterDatabase" localSheetId="1" hidden="1">Synthèse!$B$4:$E$4</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20" i="2" l="1"/>
  <c r="B28" i="27" l="1"/>
  <c r="B27" i="27"/>
  <c r="B26" i="27"/>
  <c r="B25" i="27"/>
  <c r="B24" i="27"/>
  <c r="B23" i="27"/>
  <c r="B22" i="27"/>
  <c r="B21" i="27"/>
  <c r="J20" i="27"/>
  <c r="I20" i="27"/>
  <c r="H20" i="27"/>
  <c r="G20" i="27"/>
  <c r="F20" i="27"/>
  <c r="K13" i="26"/>
  <c r="J13" i="26"/>
  <c r="I13" i="26"/>
  <c r="H13" i="26"/>
  <c r="G13" i="26"/>
  <c r="F13" i="26"/>
  <c r="E13" i="26"/>
  <c r="D13" i="26"/>
  <c r="K12" i="26"/>
  <c r="J12" i="26"/>
  <c r="I12" i="26"/>
  <c r="H12" i="26"/>
  <c r="G12" i="26"/>
  <c r="F12" i="26"/>
  <c r="E12" i="26"/>
  <c r="D12" i="26"/>
  <c r="C12" i="26" s="1"/>
  <c r="K11" i="26"/>
  <c r="J11" i="26"/>
  <c r="I11" i="26"/>
  <c r="H11" i="26"/>
  <c r="G11" i="26"/>
  <c r="F11" i="26"/>
  <c r="E11" i="26"/>
  <c r="D11" i="26"/>
  <c r="K10" i="26"/>
  <c r="J10" i="26"/>
  <c r="I10" i="26"/>
  <c r="H10" i="26"/>
  <c r="G10" i="26"/>
  <c r="F10" i="26"/>
  <c r="E10" i="26"/>
  <c r="D10" i="26"/>
  <c r="K9" i="26"/>
  <c r="J9" i="26"/>
  <c r="I9" i="26"/>
  <c r="H9" i="26"/>
  <c r="G9" i="26"/>
  <c r="F9" i="26"/>
  <c r="E9" i="26"/>
  <c r="D9" i="26"/>
  <c r="C9" i="26" s="1"/>
  <c r="K8" i="26"/>
  <c r="J8" i="26"/>
  <c r="I8" i="26"/>
  <c r="H8" i="26"/>
  <c r="G8" i="26"/>
  <c r="F8" i="26"/>
  <c r="E8" i="26"/>
  <c r="D8" i="26"/>
  <c r="K7" i="26"/>
  <c r="J7" i="26"/>
  <c r="I7" i="26"/>
  <c r="H7" i="26"/>
  <c r="G7" i="26"/>
  <c r="F7" i="26"/>
  <c r="E7" i="26"/>
  <c r="D7" i="26"/>
  <c r="K6" i="26"/>
  <c r="J6" i="26"/>
  <c r="I6" i="26"/>
  <c r="H6" i="26"/>
  <c r="G6" i="26"/>
  <c r="F6" i="26"/>
  <c r="E6" i="26"/>
  <c r="D6" i="26"/>
  <c r="B28" i="2"/>
  <c r="B27" i="2"/>
  <c r="B26" i="2"/>
  <c r="B25" i="2"/>
  <c r="B24" i="2"/>
  <c r="B23" i="2"/>
  <c r="B22" i="2"/>
  <c r="B21" i="2"/>
  <c r="D6" i="1"/>
  <c r="E6" i="1"/>
  <c r="F6" i="1"/>
  <c r="G6" i="1"/>
  <c r="H6" i="1"/>
  <c r="I6" i="1"/>
  <c r="J6" i="1"/>
  <c r="K6" i="1"/>
  <c r="D7" i="1"/>
  <c r="E7" i="1"/>
  <c r="F7" i="1"/>
  <c r="G7" i="1"/>
  <c r="H7" i="1"/>
  <c r="I7" i="1"/>
  <c r="J7" i="1"/>
  <c r="K7" i="1"/>
  <c r="D8" i="1"/>
  <c r="E8" i="1"/>
  <c r="F8" i="1"/>
  <c r="G8" i="1"/>
  <c r="H8" i="1"/>
  <c r="I8" i="1"/>
  <c r="J8" i="1"/>
  <c r="K8" i="1"/>
  <c r="D9" i="1"/>
  <c r="E9" i="1"/>
  <c r="F9" i="1"/>
  <c r="G9" i="1"/>
  <c r="H9" i="1"/>
  <c r="I9" i="1"/>
  <c r="J9" i="1"/>
  <c r="K9" i="1"/>
  <c r="D10" i="1"/>
  <c r="E10" i="1"/>
  <c r="F10" i="1"/>
  <c r="G10" i="1"/>
  <c r="H10" i="1"/>
  <c r="I10" i="1"/>
  <c r="J10" i="1"/>
  <c r="K10" i="1"/>
  <c r="D11" i="1"/>
  <c r="E11" i="1"/>
  <c r="F11" i="1"/>
  <c r="G11" i="1"/>
  <c r="H11" i="1"/>
  <c r="I11" i="1"/>
  <c r="J11" i="1"/>
  <c r="K11" i="1"/>
  <c r="D12" i="1"/>
  <c r="E12" i="1"/>
  <c r="F12" i="1"/>
  <c r="G12" i="1"/>
  <c r="H12" i="1"/>
  <c r="I12" i="1"/>
  <c r="J12" i="1"/>
  <c r="K12" i="1"/>
  <c r="D13" i="1"/>
  <c r="E13" i="1"/>
  <c r="F13" i="1"/>
  <c r="G13" i="1"/>
  <c r="H13" i="1"/>
  <c r="I13" i="1"/>
  <c r="J13" i="1"/>
  <c r="K13" i="1"/>
  <c r="J20" i="2"/>
  <c r="I20" i="2"/>
  <c r="H20" i="2"/>
  <c r="G20" i="2"/>
  <c r="F7" i="2"/>
  <c r="J8" i="2"/>
  <c r="I14" i="2"/>
  <c r="J7" i="2"/>
  <c r="J11" i="27"/>
  <c r="F10" i="27"/>
  <c r="H12" i="27"/>
  <c r="H14" i="2"/>
  <c r="F8" i="2"/>
  <c r="I11" i="2"/>
  <c r="J12" i="27"/>
  <c r="I12" i="2"/>
  <c r="H11" i="2"/>
  <c r="J10" i="27"/>
  <c r="J10" i="2"/>
  <c r="I14" i="27"/>
  <c r="J8" i="27"/>
  <c r="G13" i="27"/>
  <c r="I11" i="27"/>
  <c r="I7" i="2"/>
  <c r="I10" i="27"/>
  <c r="G10" i="2"/>
  <c r="J7" i="27"/>
  <c r="I12" i="27"/>
  <c r="H13" i="27"/>
  <c r="G14" i="2"/>
  <c r="H7" i="2"/>
  <c r="H11" i="27"/>
  <c r="H7" i="27"/>
  <c r="I9" i="2"/>
  <c r="F9" i="2"/>
  <c r="G8" i="2"/>
  <c r="G12" i="2"/>
  <c r="F14" i="2"/>
  <c r="H13" i="2"/>
  <c r="I8" i="27"/>
  <c r="F12" i="2"/>
  <c r="G9" i="2"/>
  <c r="I7" i="27"/>
  <c r="H14" i="27"/>
  <c r="G11" i="2"/>
  <c r="I13" i="2"/>
  <c r="H8" i="2"/>
  <c r="F13" i="27"/>
  <c r="G14" i="27"/>
  <c r="J11" i="2"/>
  <c r="G13" i="2"/>
  <c r="J12" i="2"/>
  <c r="F11" i="2"/>
  <c r="H9" i="2"/>
  <c r="G7" i="2"/>
  <c r="J13" i="27"/>
  <c r="J14" i="2"/>
  <c r="G11" i="27"/>
  <c r="I8" i="2"/>
  <c r="G7" i="27"/>
  <c r="H8" i="27"/>
  <c r="J9" i="2"/>
  <c r="J9" i="27"/>
  <c r="I13" i="27"/>
  <c r="G12" i="27"/>
  <c r="J13" i="2"/>
  <c r="H10" i="27"/>
  <c r="F10" i="2"/>
  <c r="H12" i="2"/>
  <c r="I10" i="2"/>
  <c r="J14" i="27"/>
  <c r="I9" i="27"/>
  <c r="G9" i="27"/>
  <c r="F13" i="2"/>
  <c r="G10" i="27"/>
  <c r="G8" i="27"/>
  <c r="H9" i="27"/>
  <c r="H10" i="2"/>
  <c r="C10" i="26" l="1"/>
  <c r="C11" i="26"/>
  <c r="I14" i="26"/>
  <c r="K14" i="26"/>
  <c r="D14" i="26"/>
  <c r="J14" i="26"/>
  <c r="C13" i="26"/>
  <c r="E14" i="26"/>
  <c r="F14" i="26"/>
  <c r="G14" i="26"/>
  <c r="C8" i="26"/>
  <c r="H14" i="26"/>
  <c r="H21" i="27"/>
  <c r="G25" i="2"/>
  <c r="J27" i="2"/>
  <c r="G23" i="2"/>
  <c r="G28" i="2"/>
  <c r="I23" i="2"/>
  <c r="H21" i="2"/>
  <c r="J23" i="2"/>
  <c r="J21" i="2"/>
  <c r="J22" i="2"/>
  <c r="I25" i="2"/>
  <c r="H23" i="2"/>
  <c r="I28" i="2"/>
  <c r="J28" i="2"/>
  <c r="G24" i="2"/>
  <c r="H24" i="2"/>
  <c r="G22" i="2"/>
  <c r="H22" i="2"/>
  <c r="J24" i="2"/>
  <c r="G27" i="2"/>
  <c r="I27" i="2"/>
  <c r="H25" i="2"/>
  <c r="J25" i="2"/>
  <c r="G21" i="2"/>
  <c r="H28" i="2"/>
  <c r="G26" i="2"/>
  <c r="I21" i="2"/>
  <c r="H26" i="2"/>
  <c r="I26" i="2"/>
  <c r="J26" i="2"/>
  <c r="I24" i="2"/>
  <c r="I22" i="2"/>
  <c r="H27" i="2"/>
  <c r="G27" i="27"/>
  <c r="J25" i="27"/>
  <c r="H22" i="27"/>
  <c r="J22" i="27"/>
  <c r="I21" i="27"/>
  <c r="J26" i="27"/>
  <c r="J21" i="27"/>
  <c r="H23" i="27"/>
  <c r="I28" i="27"/>
  <c r="J27" i="27"/>
  <c r="H24" i="27"/>
  <c r="G23" i="27"/>
  <c r="H28" i="27"/>
  <c r="I23" i="27"/>
  <c r="G25" i="27"/>
  <c r="J28" i="27"/>
  <c r="G22" i="27"/>
  <c r="I27" i="27"/>
  <c r="I22" i="27"/>
  <c r="J23" i="27"/>
  <c r="H25" i="27"/>
  <c r="I25" i="27"/>
  <c r="H27" i="27"/>
  <c r="G24" i="27"/>
  <c r="I24" i="27"/>
  <c r="G26" i="27"/>
  <c r="G21" i="27"/>
  <c r="J24" i="27"/>
  <c r="H26" i="27"/>
  <c r="I26" i="27"/>
  <c r="G28" i="27"/>
  <c r="E10" i="27" a="1"/>
  <c r="E10" i="27" s="1"/>
  <c r="E13" i="27" a="1"/>
  <c r="E13" i="27" s="1"/>
  <c r="C10" i="27"/>
  <c r="D8" i="19" s="1"/>
  <c r="D10" i="27"/>
  <c r="D13" i="27"/>
  <c r="C13" i="27"/>
  <c r="D11" i="19" s="1"/>
  <c r="C6" i="26"/>
  <c r="C7" i="26"/>
  <c r="G14" i="1"/>
  <c r="K14" i="1"/>
  <c r="C6" i="1"/>
  <c r="I14" i="1"/>
  <c r="E14" i="1"/>
  <c r="C9" i="1"/>
  <c r="D14" i="1"/>
  <c r="C11" i="1"/>
  <c r="C8" i="1"/>
  <c r="C13" i="1"/>
  <c r="C10" i="1"/>
  <c r="C7" i="1"/>
  <c r="C12" i="1"/>
  <c r="J14" i="1"/>
  <c r="H14" i="1"/>
  <c r="F14" i="1"/>
  <c r="F12" i="27"/>
  <c r="F11" i="27"/>
  <c r="F8" i="27"/>
  <c r="F14" i="27"/>
  <c r="F9" i="27"/>
  <c r="F7" i="27"/>
  <c r="C11" i="27" l="1"/>
  <c r="D9" i="19" s="1"/>
  <c r="E11" i="27" a="1"/>
  <c r="E11" i="27" s="1"/>
  <c r="D11" i="27"/>
  <c r="F23" i="27"/>
  <c r="C9" i="27"/>
  <c r="D7" i="19" s="1"/>
  <c r="E9" i="27" a="1"/>
  <c r="E9" i="27" s="1"/>
  <c r="D9" i="27"/>
  <c r="F21" i="27"/>
  <c r="D7" i="27"/>
  <c r="D21" i="27" s="1"/>
  <c r="C7" i="27"/>
  <c r="D5" i="19" s="1"/>
  <c r="F25" i="27"/>
  <c r="F27" i="27"/>
  <c r="E7" i="27" a="1"/>
  <c r="E7" i="27" s="1"/>
  <c r="F24" i="27"/>
  <c r="D14" i="27"/>
  <c r="F28" i="27"/>
  <c r="C14" i="27"/>
  <c r="D12" i="19" s="1"/>
  <c r="E14" i="27" a="1"/>
  <c r="E14" i="27" s="1"/>
  <c r="D8" i="27"/>
  <c r="E8" i="27" a="1"/>
  <c r="E8" i="27" s="1"/>
  <c r="F22" i="27"/>
  <c r="C8" i="27"/>
  <c r="D6" i="19" s="1"/>
  <c r="E12" i="27" a="1"/>
  <c r="E12" i="27" s="1"/>
  <c r="F26" i="27"/>
  <c r="C12" i="27"/>
  <c r="D10" i="19" s="1"/>
  <c r="D12" i="27"/>
  <c r="F27" i="2"/>
  <c r="F28" i="2"/>
  <c r="F23" i="2"/>
  <c r="F26" i="2"/>
  <c r="F22" i="2"/>
  <c r="F21" i="2"/>
  <c r="F25" i="2"/>
  <c r="F24" i="2"/>
  <c r="E13" i="2" a="1"/>
  <c r="E13" i="2" s="1"/>
  <c r="E11" i="19" s="1" a="1"/>
  <c r="E11" i="19" s="1"/>
  <c r="E14" i="2" a="1"/>
  <c r="E14" i="2" s="1"/>
  <c r="E9" i="2" a="1"/>
  <c r="E9" i="2" s="1"/>
  <c r="E12" i="2" a="1"/>
  <c r="E12" i="2" s="1"/>
  <c r="E8" i="2" a="1"/>
  <c r="E8" i="2" s="1"/>
  <c r="E7" i="2" a="1"/>
  <c r="E7" i="2" s="1"/>
  <c r="E11" i="2" a="1"/>
  <c r="E11" i="2" s="1"/>
  <c r="E10" i="2" a="1"/>
  <c r="E10" i="2" s="1"/>
  <c r="E8" i="19" s="1" a="1"/>
  <c r="E8" i="19" s="1"/>
  <c r="C7" i="2"/>
  <c r="C5" i="19" s="1"/>
  <c r="C14" i="2"/>
  <c r="C12" i="19" s="1"/>
  <c r="D14" i="2"/>
  <c r="E9" i="19" l="1" a="1"/>
  <c r="E9" i="19" s="1"/>
  <c r="E5" i="19" a="1"/>
  <c r="E5" i="19" s="1"/>
  <c r="E12" i="19" a="1"/>
  <c r="E12" i="19" s="1"/>
  <c r="E7" i="19" a="1"/>
  <c r="E7" i="19" s="1"/>
  <c r="D24" i="27"/>
  <c r="D28" i="27"/>
  <c r="E6" i="19" a="1"/>
  <c r="E6" i="19" s="1"/>
  <c r="D26" i="27"/>
  <c r="C25" i="27"/>
  <c r="E10" i="19" a="1"/>
  <c r="E10" i="19" s="1"/>
  <c r="C27" i="27"/>
  <c r="C23" i="27"/>
  <c r="D22" i="27"/>
  <c r="D23" i="27"/>
  <c r="C24" i="27"/>
  <c r="C28" i="27"/>
  <c r="C21" i="27"/>
  <c r="C22" i="27"/>
  <c r="D27" i="27"/>
  <c r="C26" i="27"/>
  <c r="D25" i="27"/>
  <c r="D19" i="19"/>
  <c r="D18" i="19"/>
  <c r="D22" i="19"/>
  <c r="D17" i="19"/>
  <c r="D23" i="19"/>
  <c r="D24" i="19"/>
  <c r="D21" i="19"/>
  <c r="D20" i="19"/>
  <c r="E22" i="19" l="1"/>
  <c r="E19" i="19"/>
  <c r="E23" i="19"/>
  <c r="E24" i="19"/>
  <c r="E17" i="19"/>
  <c r="E18" i="19"/>
  <c r="E20" i="19"/>
  <c r="E21" i="19"/>
  <c r="D12" i="2"/>
  <c r="C12" i="2"/>
  <c r="C10" i="19" s="1"/>
  <c r="D9" i="2"/>
  <c r="C9" i="2"/>
  <c r="C7" i="19" s="1"/>
  <c r="D7" i="2"/>
  <c r="C10" i="2"/>
  <c r="C8" i="19" s="1"/>
  <c r="D10" i="2"/>
  <c r="C13" i="2"/>
  <c r="C11" i="19" s="1"/>
  <c r="D13" i="2"/>
  <c r="D8" i="2"/>
  <c r="C8" i="2"/>
  <c r="C6" i="19" s="1"/>
  <c r="C11" i="2"/>
  <c r="C9" i="19" s="1"/>
  <c r="D11" i="2"/>
  <c r="D22" i="2" l="1"/>
  <c r="D27" i="2"/>
  <c r="D24" i="2"/>
  <c r="D21" i="2"/>
  <c r="D28" i="2"/>
  <c r="D23" i="2"/>
  <c r="D25" i="2"/>
  <c r="D26" i="2"/>
  <c r="C21" i="2"/>
  <c r="C28" i="2"/>
  <c r="C24" i="2"/>
  <c r="C27" i="2"/>
  <c r="C25" i="2"/>
  <c r="C22" i="2"/>
  <c r="C23" i="2"/>
  <c r="C26" i="2"/>
  <c r="C21" i="19" l="1"/>
  <c r="C23" i="19"/>
  <c r="C20" i="19"/>
  <c r="C22" i="19"/>
  <c r="C19" i="19"/>
  <c r="C18" i="19"/>
  <c r="C17" i="19"/>
  <c r="C24" i="19"/>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<sst xmlns="http://schemas.openxmlformats.org/spreadsheetml/2006/main" count="183" uniqueCount="103">
  <si>
    <t>Importance</t>
  </si>
  <si>
    <t>https://pollev.com/home</t>
  </si>
  <si>
    <t>I. Structure</t>
  </si>
  <si>
    <t>Date</t>
  </si>
  <si>
    <t>Average</t>
  </si>
  <si>
    <t>Instructions</t>
  </si>
  <si>
    <t>Vaccine 1</t>
  </si>
  <si>
    <t>Vaccine 2</t>
  </si>
  <si>
    <t>Vaccine 3</t>
  </si>
  <si>
    <t>Vaccine 4</t>
  </si>
  <si>
    <t>Vaccine 5</t>
  </si>
  <si>
    <t>Vaccine 6</t>
  </si>
  <si>
    <t>Vaccine 7</t>
  </si>
  <si>
    <t>Vaccine 8</t>
  </si>
  <si>
    <t>Sumproduct</t>
  </si>
  <si>
    <t>Pour cet example, nous avons utilisé des fichiers issus de l'outil Poll Everywhere</t>
  </si>
  <si>
    <t>Ce modèle permet de calculer les classements sur la base d'un fichier .csv avec des données de classement par critère, issu d'un outil de vote en ligne</t>
  </si>
  <si>
    <t>Ce modèle est structuré en trois couches</t>
  </si>
  <si>
    <t>a. Feuille de calcul du score pour chaque critère</t>
  </si>
  <si>
    <t>b. Résumé par groupe de critères (Faisabilité et Importance)</t>
  </si>
  <si>
    <t>c. Synthèse globale</t>
  </si>
  <si>
    <t>II. Comment utiliser cet outil</t>
  </si>
  <si>
    <t>1. Adapter la structure du tableur</t>
  </si>
  <si>
    <t>RESULTATS</t>
  </si>
  <si>
    <t>DONNEES BRUTES - VOTES</t>
  </si>
  <si>
    <t>Par exemple, si le nom pour le vaccin multivalent contre les Méningites utilisé dans l'application est MenMulti, entrez "MenMulti" - sans quoi l'outil ne fonctionnera pas</t>
  </si>
  <si>
    <r>
      <t xml:space="preserve">iii. Assurez-vous que la formule en D6 est étendue pour couvrir l'intégralité de la plage RESULTATS </t>
    </r>
    <r>
      <rPr>
        <i/>
        <sz val="11"/>
        <color theme="1"/>
        <rFont val="Calibri"/>
        <family val="2"/>
        <scheme val="minor"/>
      </rPr>
      <t>(dans l'exemple actuel: de D6 à K13)</t>
    </r>
  </si>
  <si>
    <t>Score calculé</t>
  </si>
  <si>
    <t>Vaccin</t>
  </si>
  <si>
    <t>Vaccin 1</t>
  </si>
  <si>
    <t>Vaccin 2</t>
  </si>
  <si>
    <t>Vaccin 3</t>
  </si>
  <si>
    <t>Vaccin 4</t>
  </si>
  <si>
    <t>Vaccin 5</t>
  </si>
  <si>
    <t>Vaccin 6</t>
  </si>
  <si>
    <t>Vaccin 7</t>
  </si>
  <si>
    <t>Vaccin 8</t>
  </si>
  <si>
    <t>Lien</t>
  </si>
  <si>
    <t>Nom</t>
  </si>
  <si>
    <t>Nom 2</t>
  </si>
  <si>
    <t>Temps</t>
  </si>
  <si>
    <t>&lt; Insérer les données brutes dans la cellule B19 puis suivre les instruction de la feuille READ ME - Instructions</t>
  </si>
  <si>
    <t>iv. Assurez-vous que la formule en C6 est étendue à toute la colonne "Score calculé" de la plage RESULTATS</t>
  </si>
  <si>
    <r>
      <t xml:space="preserve">1a. Adaptez la </t>
    </r>
    <r>
      <rPr>
        <b/>
        <sz val="11"/>
        <color theme="4" tint="0.39997558519241921"/>
        <rFont val="Calibri"/>
        <family val="2"/>
        <scheme val="minor"/>
      </rPr>
      <t>feuille de calcul par critère</t>
    </r>
    <r>
      <rPr>
        <b/>
        <sz val="11"/>
        <color theme="8" tint="0.39997558519241921"/>
        <rFont val="Calibri"/>
        <family val="2"/>
        <scheme val="minor"/>
      </rPr>
      <t xml:space="preserve"> </t>
    </r>
    <r>
      <rPr>
        <sz val="11"/>
        <rFont val="Calibri"/>
        <family val="2"/>
        <scheme val="minor"/>
      </rPr>
      <t>au nombre de vaccins comparés</t>
    </r>
  </si>
  <si>
    <t>ii. Ajoutez des lignes à la plage RESULTATS pour atteindre le nombre de vaccins que vous comparez et nommez les lignes en question avec les noms des vaccins, tels que proposés dans l'application ou l'outil de vote en ligne</t>
  </si>
  <si>
    <r>
      <t xml:space="preserve">i. Ajoutez des colonnes dans les plages RESULTATS et DONNEES BRUTES - VOTES pour atteindre le nombre de vaccins que vous comparez </t>
    </r>
    <r>
      <rPr>
        <i/>
        <sz val="11"/>
        <color theme="1"/>
        <rFont val="Calibri"/>
        <family val="2"/>
        <scheme val="minor"/>
      </rPr>
      <t xml:space="preserve">(dans l'exemple actuel: huit) </t>
    </r>
    <r>
      <rPr>
        <sz val="11"/>
        <color theme="1"/>
        <rFont val="Calibri"/>
        <family val="2"/>
        <scheme val="minor"/>
      </rPr>
      <t>et nommez les colonnes additionnelles avec des nombres croissants</t>
    </r>
  </si>
  <si>
    <r>
      <t xml:space="preserve">1b. Faites autant de copies de la </t>
    </r>
    <r>
      <rPr>
        <b/>
        <sz val="11"/>
        <color theme="4" tint="0.39997558519241921"/>
        <rFont val="Calibri"/>
        <family val="2"/>
        <scheme val="minor"/>
      </rPr>
      <t xml:space="preserve">feuille de calcul critère </t>
    </r>
    <r>
      <rPr>
        <sz val="11"/>
        <color theme="1"/>
        <rFont val="Calibri"/>
        <family val="2"/>
        <scheme val="minor"/>
      </rPr>
      <t xml:space="preserve"> (dans cet exemple 1. Critère d'importance et 2. Critère de faisabilité) que nécessaire (sur la base du nombre de critères sélectionnés / voulus)</t>
    </r>
  </si>
  <si>
    <r>
      <t xml:space="preserve">1c. Renommez chaque </t>
    </r>
    <r>
      <rPr>
        <b/>
        <sz val="11"/>
        <color theme="4" tint="0.39997558519241921"/>
        <rFont val="Calibri"/>
        <family val="2"/>
        <scheme val="minor"/>
      </rPr>
      <t>feuille de calcul critère</t>
    </r>
    <r>
      <rPr>
        <b/>
        <sz val="11"/>
        <color theme="8" tint="0.39997558519241921"/>
        <rFont val="Calibri"/>
        <family val="2"/>
        <scheme val="minor"/>
      </rPr>
      <t xml:space="preserve"> </t>
    </r>
    <r>
      <rPr>
        <sz val="11"/>
        <color theme="1"/>
        <rFont val="Calibri"/>
        <family val="2"/>
        <scheme val="minor"/>
      </rPr>
      <t>nouvellement créée X. [Critère], X étant un nombre croissant et [Critère] le nom raccourci du critère</t>
    </r>
  </si>
  <si>
    <r>
      <t xml:space="preserve">1d. Dans les </t>
    </r>
    <r>
      <rPr>
        <b/>
        <sz val="11"/>
        <color theme="5"/>
        <rFont val="Calibri"/>
        <family val="2"/>
        <scheme val="minor"/>
      </rPr>
      <t>feuilles de calcul résumé orange</t>
    </r>
    <r>
      <rPr>
        <sz val="11"/>
        <color theme="1"/>
        <rFont val="Calibri"/>
        <family val="2"/>
        <scheme val="minor"/>
      </rPr>
      <t xml:space="preserve">, ajoutez le nom des </t>
    </r>
    <r>
      <rPr>
        <b/>
        <sz val="11"/>
        <color theme="4" tint="0.39997558519241921"/>
        <rFont val="Calibri"/>
        <family val="2"/>
        <scheme val="minor"/>
      </rPr>
      <t xml:space="preserve">feuilles de calcul critère </t>
    </r>
    <r>
      <rPr>
        <sz val="11"/>
        <color theme="1"/>
        <rFont val="Calibri"/>
        <family val="2"/>
        <scheme val="minor"/>
      </rPr>
      <t xml:space="preserve">nouvellement créées (par exemple "3. Mortalité") dans la liagne 2, en les séparant en Faisabilité (dans la feuille de calcul </t>
    </r>
    <r>
      <rPr>
        <b/>
        <sz val="11"/>
        <color theme="5"/>
        <rFont val="Calibri"/>
        <family val="2"/>
        <scheme val="minor"/>
      </rPr>
      <t>Résumé - Faisabilité</t>
    </r>
    <r>
      <rPr>
        <sz val="11"/>
        <color theme="1"/>
        <rFont val="Calibri"/>
        <family val="2"/>
        <scheme val="minor"/>
      </rPr>
      <t xml:space="preserve">) et Importance (dans la feuille de calcul </t>
    </r>
    <r>
      <rPr>
        <b/>
        <sz val="11"/>
        <color theme="5"/>
        <rFont val="Calibri"/>
        <family val="2"/>
        <scheme val="minor"/>
      </rPr>
      <t>Résumé - Importance</t>
    </r>
    <r>
      <rPr>
        <sz val="11"/>
        <color theme="1"/>
        <rFont val="Calibri"/>
        <family val="2"/>
        <scheme val="minor"/>
      </rPr>
      <t>). Il est possible que vous deviez ajouter des colonnes à la plage SCORES, auquel cas suivez les instructions décrites dans la feuille de calcul directement.</t>
    </r>
  </si>
  <si>
    <t>Vous devez utiliser la même ortographe qu'utilisée pour les noms des feuilles de calcul (copier/coller permet d'éviter les erreurs)</t>
  </si>
  <si>
    <r>
      <t xml:space="preserve">1e. Ajoutez la pondération décidée par le GTCV pour chaque critère à la ligne 6 de chaque </t>
    </r>
    <r>
      <rPr>
        <b/>
        <sz val="11"/>
        <color theme="5"/>
        <rFont val="Calibri"/>
        <family val="2"/>
        <scheme val="minor"/>
      </rPr>
      <t>feuille de calcul résumé orange</t>
    </r>
  </si>
  <si>
    <t xml:space="preserve">1f. Dans la colonne B, ajoutez les noms des vaccins (créez de nouvelles lignes si nécessaire), tels que proposés dans l'application ou l'outil de vote en ligne ; puis étendez ou copier/collez la formule pour couvrir toutes les cellule (le mieux est de copier et coller la dernière ligne intégralement) </t>
  </si>
  <si>
    <r>
      <t xml:space="preserve">SCORES </t>
    </r>
    <r>
      <rPr>
        <sz val="11"/>
        <color theme="0"/>
        <rFont val="Calibri"/>
        <family val="2"/>
        <scheme val="minor"/>
      </rPr>
      <t>(classement moyen, le plus bas = le meilleur)</t>
    </r>
  </si>
  <si>
    <t>CLASSEMENTS RELATIFS</t>
  </si>
  <si>
    <t>Moyenne pondérée</t>
  </si>
  <si>
    <t>Ignorer cette colonne</t>
  </si>
  <si>
    <t>2. Critère de faisabilité</t>
  </si>
  <si>
    <t>Sommeproduit</t>
  </si>
  <si>
    <t>Rang pour moyenne pondérée</t>
  </si>
  <si>
    <t>Rang pour moyenne</t>
  </si>
  <si>
    <t>&lt; Ajoutez des colonnes entières pour atteindre le bon nombre de critères de faisabilité. Sélectionner la plage K:K, clic droit, insérer, "décaler les cellules vers la droite"</t>
  </si>
  <si>
    <t xml:space="preserve">&lt; Ajouter le nom du critère (orthographié comme le nom des feuilles bleues) dans les cellules F5 à J5 </t>
  </si>
  <si>
    <t>&lt; Ajouter les pondération pour chaque critère dans les cellules F6 à J6</t>
  </si>
  <si>
    <t xml:space="preserve">&lt; Copier et coller la formule de F7 jusqu'à la fin de la plage (actuellement J14) </t>
  </si>
  <si>
    <t>&lt; Ajouter des lignes pour chaque vaccin que vous comparez (8 actuellement). Sélectionner la ligne 15 complètement, clic droit, insérer, "Décaler les cellules vers le bas"</t>
  </si>
  <si>
    <t>&lt; Etandre ou copier/coller les formules colonne par colonne (le plus simple est de copier/coller la ligne entière)</t>
  </si>
  <si>
    <t>&lt; Ajouter des lignes pour chaque vaccin que vous comparez (8 actuellement). Sélectionner la ligne 28, clic droit, Insérer, "Décaler les cellules vers le bas"</t>
  </si>
  <si>
    <t>&lt; Ajoutez des colonnes entières pour atteindre le bon nombre de critères d'importance. Sélectionner la plage K:K, clic droit, insérer, "décaler les cellules vers la droite"</t>
  </si>
  <si>
    <t>V Changer le nom des vaccins pour correspondre à l'outil de vote</t>
  </si>
  <si>
    <t>1. Critère d'importance</t>
  </si>
  <si>
    <t>2. Insérer les données brutes issues de l'outil de vote en ligne</t>
  </si>
  <si>
    <t>2a. Téléchargez le fichier .csv de l'outil de vote en ligne pour une question / un critère spécifique</t>
  </si>
  <si>
    <r>
      <t xml:space="preserve">2b. Copiez et collez la donnée issue du fichier .csv dans la </t>
    </r>
    <r>
      <rPr>
        <b/>
        <sz val="11"/>
        <color theme="4" tint="0.39997558519241921"/>
        <rFont val="Calibri"/>
        <family val="2"/>
        <scheme val="minor"/>
      </rPr>
      <t xml:space="preserve">feuille de calcul critère </t>
    </r>
    <r>
      <rPr>
        <sz val="11"/>
        <rFont val="Calibri"/>
        <family val="2"/>
        <scheme val="minor"/>
      </rPr>
      <t>correspondante, dans la plage DONNEES BRUTES</t>
    </r>
    <r>
      <rPr>
        <sz val="11"/>
        <color theme="1"/>
        <rFont val="Calibri"/>
        <family val="2"/>
        <scheme val="minor"/>
      </rPr>
      <t xml:space="preserve">, </t>
    </r>
    <r>
      <rPr>
        <b/>
        <sz val="11"/>
        <color theme="1"/>
        <rFont val="Calibri"/>
        <family val="2"/>
        <scheme val="minor"/>
      </rPr>
      <t>qui débute en cellule C19</t>
    </r>
  </si>
  <si>
    <t>2c. Transformez les données de texte en colonne en allant dans le menu DONNEES, puis "Convertir"</t>
  </si>
  <si>
    <t>2d. Suivez les instructions de l'assistant de conversion, en séléctionnant le séparateur correct (par exemple si vos données sont séparées par ";", entrez ";")</t>
  </si>
  <si>
    <t>2e. Vos données devraient maintenant être affichées correctement, avec un seul vaccin par colonne 1, 2, 3, etc. (voire la figure 1 à droite)</t>
  </si>
  <si>
    <t>Figure 1 - Entrées de données correctes</t>
  </si>
  <si>
    <t>3. Nettoyage des données</t>
  </si>
  <si>
    <t>Au cours du processus, vous pouvez encontrer les problèmes suivants</t>
  </si>
  <si>
    <t>3a. Les données dépasses de la zone bleue</t>
  </si>
  <si>
    <t>Ceci peut être dû si des participants ont ajouté un prénom ou un nom trop long et si vous avez sélectionné [Espace] comme séparateur de données (à l'étape 2d) -&gt; vous pouvez corriger les données manuellement mais cela ne devrait de toute façon pas être un problème pour les calculs. Il est aussi possible que la plage ait été mal préparée (étape 1a), par exemple en ayant 9 colonne mais 10 vaccins. Dans ce cas, vous devez adapter la plage comme décrit dans l'étape 1a.</t>
  </si>
  <si>
    <t>3b. Plusieurs vaccins sont listés dans la même cellule</t>
  </si>
  <si>
    <t>Cela signifie que vous avez sélectionné le mauvais séparateur lors de l'étape 2d. Recommencez en sélectionnant le séparateur correct, c'est à dire le caractère qui sépare vos colonnes (le plus souvent ";" ou "," ou [Espace])</t>
  </si>
  <si>
    <t>3c. Certains vaccins ont un score calculé de ZERO</t>
  </si>
  <si>
    <t>Cela signifie qu'il y a une incohérence entre le nom du vaccin dans la plage RESULTATS et son nom dans la plage DONNEES BRUTES (issue de l'outil de vote). Dans ce cas, il faut corriger manuellement, par exemple en remplaçant "HepB BD" par "HebB-BD"</t>
  </si>
  <si>
    <t xml:space="preserve">3d. D'autres erreures peuvent être: des données manquantes (suppression accidentelle du contenu d'une cellule ou existence d'une ligne vide), des colonnes trop nombres par rapport au nombre de vaccins, etc. </t>
  </si>
  <si>
    <r>
      <t xml:space="preserve">Note: pour les erreurs 3b et 3c, vous devriez voir un </t>
    </r>
    <r>
      <rPr>
        <b/>
        <i/>
        <sz val="11"/>
        <color rgb="FFFF0000"/>
        <rFont val="Calibri"/>
        <family val="2"/>
        <scheme val="minor"/>
      </rPr>
      <t>FALSE ou FAUX en rouge</t>
    </r>
    <r>
      <rPr>
        <b/>
        <i/>
        <sz val="11"/>
        <color theme="1"/>
        <rFont val="Calibri"/>
        <family val="2"/>
        <scheme val="minor"/>
      </rPr>
      <t xml:space="preserve"> </t>
    </r>
    <r>
      <rPr>
        <i/>
        <sz val="11"/>
        <color theme="1"/>
        <rFont val="Calibri"/>
        <family val="2"/>
        <scheme val="minor"/>
      </rPr>
      <t>apparaître en bas de la plage RESULTAT</t>
    </r>
  </si>
  <si>
    <t>Une fois que les données sont correctes</t>
  </si>
  <si>
    <t xml:space="preserve">3f. Il se peut que certains participants soient identifiés avec le nom "invité" ou "guest" suivi d'un numéro (par exemple Guest 354). Dans ce cas, il faut identifier qui a soumis ce vote et le conserver ou le supprimer en fonction. Vous pouvez aussi aider ce participant à changer son nom dans l'application choisie (ex PollEv) pour que ce problème ne se répète pas. </t>
  </si>
  <si>
    <r>
      <t xml:space="preserve">3e. Assurez vous que seuls les participants requis ont soumis leur vote, en vérifiant le nom de chaque participant et en supprimant les votes non voulus (par exemple les votes test, les votes des membres observateurs du GTCV). </t>
    </r>
    <r>
      <rPr>
        <b/>
        <sz val="11"/>
        <color theme="1"/>
        <rFont val="Calibri"/>
        <family val="2"/>
        <scheme val="minor"/>
      </rPr>
      <t xml:space="preserve">Vous pouvez le faire en supprimant la ligne complète à chaque fois. </t>
    </r>
    <r>
      <rPr>
        <sz val="11"/>
        <color theme="1"/>
        <rFont val="Calibri"/>
        <family val="2"/>
        <scheme val="minor"/>
      </rPr>
      <t>Une bonne pratique est de demandé aux membres principaux du GTCV d'ajouter "GTCV" à leur nom pour les identifier plus facilement.</t>
    </r>
  </si>
  <si>
    <t>III. Interpréter et utiliser les données</t>
  </si>
  <si>
    <r>
      <t xml:space="preserve">Parce que l'outil est conçu pour collecter les classements des participants, les scores sont calculés sur la base des Classements. En conséquence, </t>
    </r>
    <r>
      <rPr>
        <b/>
        <sz val="11"/>
        <color rgb="FFFF0000"/>
        <rFont val="Calibri"/>
        <family val="2"/>
        <scheme val="minor"/>
      </rPr>
      <t xml:space="preserve">PLUS LE SCORE EST BAS, PLUS LE VACCIN EST BIEN CLASSE </t>
    </r>
    <r>
      <rPr>
        <sz val="11"/>
        <color rgb="FFFF0000"/>
        <rFont val="Calibri"/>
        <family val="2"/>
        <scheme val="minor"/>
      </rPr>
      <t>pour chaque critère</t>
    </r>
  </si>
  <si>
    <t>Exemple: si un vaccin a un score moyen de 2.0, cela signifie qu'en moyenne il a été classé 2ème parmi tous les vaccins, ce qui est meilleur que, par exemple, un vaccin avec un score de 5.2</t>
  </si>
  <si>
    <t>Les données de chaque critère peuvent être utilisées pour montrer le classement des vaccins pour chaque critère pendant l'atelier #2 du processus OPS-INV. Idéalement, il est mieux de classer les résultats par ordre décroissant pour s'assurer que les vaccins avec les classements les plus élevés (les plus proches de 1) sont en haut</t>
  </si>
  <si>
    <t>Pour des raisons de clarté, nous suggérons l'utilisation des "CLASSEMENTS RELATIFS" pour les résumés, parce que l'intelligence humaine comprend plus facilement des classements relatifs et entiers que des classements moyens avec des décimales</t>
  </si>
  <si>
    <r>
      <t xml:space="preserve">1g. Adaptez la </t>
    </r>
    <r>
      <rPr>
        <b/>
        <sz val="11"/>
        <color theme="9" tint="-0.249977111117893"/>
        <rFont val="Calibri"/>
        <family val="2"/>
        <scheme val="minor"/>
      </rPr>
      <t xml:space="preserve">feuille de calcul synthèse verte </t>
    </r>
    <r>
      <rPr>
        <sz val="11"/>
        <color theme="1"/>
        <rFont val="Calibri"/>
        <family val="2"/>
        <scheme val="minor"/>
      </rPr>
      <t>en ajOutant des lignes pour chaque vaccin, en renseignant le nom correct de chque vaccin et en étandant la formule colonne par colonne</t>
    </r>
  </si>
  <si>
    <r>
      <t xml:space="preserve">Les données issues de la </t>
    </r>
    <r>
      <rPr>
        <b/>
        <sz val="11"/>
        <color theme="9" tint="-0.249977111117893"/>
        <rFont val="Calibri"/>
        <family val="2"/>
        <scheme val="minor"/>
      </rPr>
      <t>feuille verte Synthèse globale</t>
    </r>
    <r>
      <rPr>
        <sz val="11"/>
        <color theme="1"/>
        <rFont val="Calibri"/>
        <family val="2"/>
        <scheme val="minor"/>
      </rPr>
      <t xml:space="preserve"> peuvent être utilisées dans la matrice de décision des priorité de vaccin (document</t>
    </r>
    <r>
      <rPr>
        <u/>
        <sz val="11"/>
        <color theme="1"/>
        <rFont val="Calibri"/>
        <family val="2"/>
        <scheme val="minor"/>
      </rPr>
      <t xml:space="preserve"> 2.3 Présentation pour l’Atelier #2)</t>
    </r>
  </si>
  <si>
    <r>
      <t xml:space="preserve">SCORES TOTAUX </t>
    </r>
    <r>
      <rPr>
        <sz val="11"/>
        <color theme="0"/>
        <rFont val="Calibri"/>
        <family val="2"/>
        <scheme val="minor"/>
      </rPr>
      <t>(le plus bas = le mieux)</t>
    </r>
  </si>
  <si>
    <t>Faisabilité</t>
  </si>
  <si>
    <t>Score moyen pondéré</t>
  </si>
  <si>
    <t>SYNTHESE DES CLASSEMENTS RELATIFS</t>
  </si>
  <si>
    <t>&lt; Ajouter des lignes pour chaque vaccin que vous comparez (8 actuellement). Sélectionner la ligne 12 complètement, clic droit, insérer, "Décaler les cellules vers le bas"</t>
  </si>
  <si>
    <t>&lt; Ajouter des lignes pour chaque vaccin que vous comparez (8 actuellement). Sélectionner la ligne 24 complètement, clic droit, insérer, "Décaler les cellules vers le bas"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</si>
</sst>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3" formatCode="_-* #,##0.00_-;\-* #,##0.00_-;_-* &quot;-&quot;??_-;_-@_-"/>
    <numFmt numFmtId="164" formatCode="_-* #,##0.0_-;\-* #,##0.0_-;_-* &quot;-&quot;??_-;_-@_-"/>
    <numFmt numFmtId="165" formatCode="_-* #,##0.0\ _€_-;\-* #,##0.0\ _€_-;_-* &quot;-&quot;?\ _€_-;_-@_-"/>
    <numFmt numFmtId="166" formatCode="0.0"/>
    <numFmt numFmtId="167" formatCode="_-* #,##0_-;\-* #,##0_-;_-* &quot;-&quot;??_-;_-@_-"/>
  </numFmts>
  <fonts count="21" x14ac:knownFonts="1">
    <font>
      <sz val="11"/>
      <color theme="1"/>
      <name val="Calibri"/>
      <family val="2"/>
      <scheme val="minor"/>
    </font>
    <font>
      <sz val="11"/>
      <color theme="1"/>
      <name val="Calibri"/>
      <family val="2"/>
      <scheme val="minor"/>
    </font>
    <font>
      <b/>
      <sz val="11"/>
      <color theme="1"/>
      <name val="Calibri"/>
      <family val="2"/>
      <scheme val="minor"/>
    </font>
    <font>
      <u/>
      <sz val="11"/>
      <color theme="10"/>
      <name val="Calibri"/>
      <family val="2"/>
      <scheme val="minor"/>
    </font>
    <font>
      <i/>
      <sz val="11"/>
      <color theme="1"/>
      <name val="Calibri"/>
      <family val="2"/>
      <scheme val="minor"/>
    </font>
    <font>
      <b/>
      <sz val="11"/>
      <color theme="5"/>
      <name val="Calibri"/>
      <family val="2"/>
      <scheme val="minor"/>
    </font>
    <font>
      <b/>
      <sz val="11"/>
      <color theme="4" tint="0.39997558519241921"/>
      <name val="Calibri"/>
      <family val="2"/>
      <scheme val="minor"/>
    </font>
    <font>
      <b/>
      <sz val="11"/>
      <color theme="0"/>
      <name val="Calibri"/>
      <family val="2"/>
      <scheme val="minor"/>
    </font>
    <font>
      <sz val="11"/>
      <color rgb="FFFF0000"/>
      <name val="Calibri"/>
      <family val="2"/>
      <scheme val="minor"/>
    </font>
    <font>
      <sz val="11"/>
      <color theme="0"/>
      <name val="Calibri"/>
      <family val="2"/>
      <scheme val="minor"/>
    </font>
    <font>
      <b/>
      <sz val="11"/>
      <color theme="8" tint="0.39997558519241921"/>
      <name val="Calibri"/>
      <family val="2"/>
      <scheme val="minor"/>
    </font>
    <font>
      <sz val="11"/>
      <name val="Calibri"/>
      <family val="2"/>
      <scheme val="minor"/>
    </font>
    <font>
      <i/>
      <sz val="11"/>
      <color theme="0" tint="-0.499984740745262"/>
      <name val="Calibri"/>
      <family val="2"/>
      <scheme val="minor"/>
    </font>
    <font>
      <b/>
      <i/>
      <sz val="11"/>
      <color rgb="FFFF0000"/>
      <name val="Calibri"/>
      <family val="2"/>
      <scheme val="minor"/>
    </font>
    <font>
      <sz val="8"/>
      <name val="Calibri"/>
      <family val="2"/>
      <scheme val="minor"/>
    </font>
    <font>
      <sz val="11"/>
      <color theme="0" tint="-0.249977111117893"/>
      <name val="Calibri"/>
      <family val="2"/>
      <scheme val="minor"/>
    </font>
    <font>
      <b/>
      <sz val="11"/>
      <color rgb="FFFF0000"/>
      <name val="Calibri"/>
      <family val="2"/>
      <scheme val="minor"/>
    </font>
    <font>
      <b/>
      <sz val="11"/>
      <color theme="9" tint="-0.249977111117893"/>
      <name val="Calibri"/>
      <family val="2"/>
      <scheme val="minor"/>
    </font>
    <font>
      <i/>
      <sz val="11"/>
      <color theme="0" tint="-0.249977111117893"/>
      <name val="Calibri"/>
      <family val="2"/>
      <scheme val="minor"/>
    </font>
    <font>
      <b/>
      <i/>
      <sz val="11"/>
      <color theme="1"/>
      <name val="Calibri"/>
      <family val="2"/>
      <scheme val="minor"/>
    </font>
    <font>
      <u/>
      <sz val="11"/>
      <color theme="1"/>
      <name val="Calibri"/>
      <family val="2"/>
      <scheme val="minor"/>
    </font>
  </fonts>
  <fills count="14">
    <fill>
      <patternFill patternType="none"/>
    </fill>
    <fill>
      <patternFill patternType="gray125"/>
    </fill>
    <fill>
      <patternFill patternType="solid">
        <fgColor theme="4" tint="0.79998168889431442"/>
        <bgColor indexed="64"/>
      </patternFill>
    </fill>
    <fill>
      <patternFill patternType="solid">
        <fgColor theme="5" tint="0.79998168889431442"/>
        <bgColor indexed="64"/>
      </patternFill>
    </fill>
    <fill>
      <patternFill patternType="solid">
        <fgColor theme="9" tint="0.59999389629810485"/>
        <bgColor indexed="64"/>
      </patternFill>
    </fill>
    <fill>
      <patternFill patternType="solid">
        <fgColor theme="8" tint="0.39997558519241921"/>
        <bgColor indexed="64"/>
      </patternFill>
    </fill>
    <fill>
      <patternFill patternType="solid">
        <fgColor theme="6" tint="0.79998168889431442"/>
        <bgColor indexed="64"/>
      </patternFill>
    </fill>
    <fill>
      <patternFill patternType="solid">
        <fgColor theme="0" tint="-0.499984740745262"/>
        <bgColor indexed="64"/>
      </patternFill>
    </fill>
    <fill>
      <patternFill patternType="solid">
        <fgColor theme="0" tint="-0.34998626667073579"/>
        <bgColor indexed="64"/>
      </patternFill>
    </fill>
    <fill>
      <patternFill patternType="solid">
        <fgColor theme="8" tint="0.79998168889431442"/>
        <bgColor indexed="64"/>
      </patternFill>
    </fill>
    <fill>
      <patternFill patternType="solid">
        <fgColor theme="5" tint="-0.249977111117893"/>
        <bgColor indexed="64"/>
      </patternFill>
    </fill>
    <fill>
      <patternFill patternType="solid">
        <fgColor theme="9" tint="-0.249977111117893"/>
        <bgColor indexed="64"/>
      </patternFill>
    </fill>
    <fill>
      <patternFill patternType="solid">
        <fgColor theme="9" tint="0.79998168889431442"/>
        <bgColor indexed="64"/>
      </patternFill>
    </fill>
    <fill>
      <patternFill patternType="solid">
        <fgColor theme="0" tint="-4.9989318521683403E-2"/>
        <bgColor indexed="64"/>
      </patternFill>
    </fill>
  </fills>
  <borders count="18">
    <border>
      <left/>
      <right/>
      <top/>
      <bottom/>
      <diagonal/>
    </border>
    <border>
      <left style="thin">
        <color theme="0"/>
      </left>
      <right style="thin">
        <color theme="0"/>
      </right>
      <top style="thin">
        <color theme="0"/>
      </top>
      <bottom style="thin">
        <color theme="0"/>
      </bottom>
      <diagonal/>
    </border>
    <border>
      <left style="thin">
        <color theme="0"/>
      </left>
      <right/>
      <top style="thin">
        <color theme="0"/>
      </top>
      <bottom style="thin">
        <color theme="0"/>
      </bottom>
      <diagonal/>
    </border>
    <border>
      <left/>
      <right style="thin">
        <color theme="0"/>
      </right>
      <top style="thin">
        <color theme="0"/>
      </top>
      <bottom style="thin">
        <color theme="0"/>
      </bottom>
      <diagonal/>
    </border>
    <border>
      <left style="thin">
        <color theme="0"/>
      </left>
      <right style="thin">
        <color theme="0"/>
      </right>
      <top style="thin">
        <color theme="0"/>
      </top>
      <bottom/>
      <diagonal/>
    </border>
    <border>
      <left style="thin">
        <color theme="0"/>
      </left>
      <right style="thin">
        <color theme="0"/>
      </right>
      <top/>
      <bottom style="thin">
        <color theme="0"/>
      </bottom>
      <diagonal/>
    </border>
    <border>
      <left style="thin">
        <color theme="5" tint="-0.249977111117893"/>
      </left>
      <right style="thin">
        <color theme="5" tint="-0.249977111117893"/>
      </right>
      <top style="thin">
        <color theme="5" tint="-0.249977111117893"/>
      </top>
      <bottom style="thin">
        <color theme="5" tint="-0.249977111117893"/>
      </bottom>
      <diagonal/>
    </border>
    <border>
      <left style="thin">
        <color theme="0"/>
      </left>
      <right/>
      <top style="thin">
        <color theme="0"/>
      </top>
      <bottom/>
      <diagonal/>
    </border>
    <border>
      <left style="thin">
        <color theme="0"/>
      </left>
      <right style="thin">
        <color theme="0"/>
      </right>
      <top/>
      <bottom/>
      <diagonal/>
    </border>
    <border>
      <left style="thin">
        <color theme="8" tint="0.39997558519241921"/>
      </left>
      <right style="thin">
        <color theme="0"/>
      </right>
      <top style="thin">
        <color theme="8" tint="0.39997558519241921"/>
      </top>
      <bottom style="thin">
        <color theme="0"/>
      </bottom>
      <diagonal/>
    </border>
    <border>
      <left style="thin">
        <color theme="0"/>
      </left>
      <right style="thin">
        <color theme="0"/>
      </right>
      <top style="thin">
        <color theme="8" tint="0.39997558519241921"/>
      </top>
      <bottom style="thin">
        <color theme="0"/>
      </bottom>
      <diagonal/>
    </border>
    <border>
      <left style="thin">
        <color theme="0"/>
      </left>
      <right style="thin">
        <color theme="8" tint="0.39997558519241921"/>
      </right>
      <top style="thin">
        <color theme="8" tint="0.39997558519241921"/>
      </top>
      <bottom style="thin">
        <color theme="0"/>
      </bottom>
      <diagonal/>
    </border>
    <border>
      <left style="thin">
        <color theme="8" tint="0.39997558519241921"/>
      </left>
      <right style="thin">
        <color theme="0"/>
      </right>
      <top style="thin">
        <color theme="0"/>
      </top>
      <bottom style="thin">
        <color theme="0"/>
      </bottom>
      <diagonal/>
    </border>
    <border>
      <left style="thin">
        <color theme="0"/>
      </left>
      <right style="thin">
        <color theme="8" tint="0.39997558519241921"/>
      </right>
      <top style="thin">
        <color theme="0"/>
      </top>
      <bottom style="thin">
        <color theme="0"/>
      </bottom>
      <diagonal/>
    </border>
    <border>
      <left style="thin">
        <color theme="8" tint="0.39997558519241921"/>
      </left>
      <right style="thin">
        <color theme="0"/>
      </right>
      <top style="thin">
        <color theme="0"/>
      </top>
      <bottom style="thin">
        <color theme="8" tint="0.39997558519241921"/>
      </bottom>
      <diagonal/>
    </border>
    <border>
      <left style="thin">
        <color theme="0"/>
      </left>
      <right style="thin">
        <color theme="0"/>
      </right>
      <top style="thin">
        <color theme="0"/>
      </top>
      <bottom style="thin">
        <color theme="8" tint="0.39997558519241921"/>
      </bottom>
      <diagonal/>
    </border>
    <border>
      <left style="thin">
        <color theme="0"/>
      </left>
      <right style="thin">
        <color theme="8" tint="0.39997558519241921"/>
      </right>
      <top style="thin">
        <color theme="0"/>
      </top>
      <bottom style="thin">
        <color theme="8" tint="0.39997558519241921"/>
      </bottom>
      <diagonal/>
    </border>
    <border>
      <left style="thin">
        <color theme="9" tint="0.39997558519241921"/>
      </left>
      <right style="thin">
        <color theme="9" tint="0.39997558519241921"/>
      </right>
      <top style="thin">
        <color theme="9" tint="0.39997558519241921"/>
      </top>
      <bottom style="thin">
        <color theme="9" tint="0.39997558519241921"/>
      </bottom>
      <diagonal/>
    </border>
  </borders>
  <cellStyleXfs count="3">
    <xf numFmtId="0" fontId="0" fillId="0" borderId="0"/>
    <xf numFmtId="43" fontId="1" fillId="0" borderId="0" applyFont="0" applyFill="0" applyBorder="0" applyAlignment="0" applyProtection="0"/>
    <xf numFmtId="0" fontId="3" fillId="0" borderId="0" applyNumberFormat="0" applyFill="0" applyBorder="0" applyAlignment="0" applyProtection="0"/>
  </cellStyleXfs>
  <cellXfs count="84">
    <xf numFmtId="0" fontId="0" fillId="0" borderId="0" xfId="0"/>
    <xf numFmtId="0" fontId="0" fillId="0" borderId="1" xfId="0" applyBorder="1"/>
    <xf numFmtId="0" fontId="3" fillId="0" borderId="1" xfId="2" applyBorder="1"/>
    <xf numFmtId="0" fontId="7" fillId="7" borderId="1" xfId="0" applyFont="1" applyFill="1" applyBorder="1"/>
    <xf numFmtId="0" fontId="4" fillId="2" borderId="1" xfId="0" applyFont="1" applyFill="1" applyBorder="1"/>
    <xf numFmtId="0" fontId="4" fillId="3" borderId="1" xfId="0" applyFont="1" applyFill="1" applyBorder="1"/>
    <xf numFmtId="0" fontId="4" fillId="4" borderId="1" xfId="0" applyFont="1" applyFill="1" applyBorder="1"/>
    <xf numFmtId="0" fontId="2" fillId="0" borderId="1" xfId="0" applyFont="1" applyBorder="1"/>
    <xf numFmtId="0" fontId="0" fillId="6" borderId="1" xfId="0" applyFill="1" applyBorder="1" applyAlignment="1">
      <alignment horizontal="left" wrapText="1" indent="1"/>
    </xf>
    <xf numFmtId="0" fontId="0" fillId="0" borderId="1" xfId="0" applyBorder="1" applyAlignment="1">
      <alignment horizontal="left" wrapText="1" indent="2"/>
    </xf>
    <xf numFmtId="0" fontId="12" fillId="0" borderId="1" xfId="0" applyFont="1" applyBorder="1" applyAlignment="1">
      <alignment horizontal="left" indent="3"/>
    </xf>
    <xf numFmtId="0" fontId="0" fillId="6" borderId="1" xfId="0" applyFill="1" applyBorder="1" applyAlignment="1">
      <alignment horizontal="left" indent="1"/>
    </xf>
    <xf numFmtId="0" fontId="0" fillId="0" borderId="1" xfId="0" applyBorder="1" applyAlignment="1">
      <alignment horizontal="left" indent="1"/>
    </xf>
    <xf numFmtId="0" fontId="4" fillId="0" borderId="1" xfId="0" applyFont="1" applyBorder="1"/>
    <xf numFmtId="0" fontId="7" fillId="8" borderId="1" xfId="0" applyFont="1" applyFill="1" applyBorder="1"/>
    <xf numFmtId="0" fontId="12" fillId="0" borderId="1" xfId="0" applyFont="1" applyBorder="1" applyAlignment="1">
      <alignment horizontal="left" vertical="top" wrapText="1" indent="3"/>
    </xf>
    <xf numFmtId="0" fontId="0" fillId="0" borderId="1" xfId="0" applyBorder="1" applyAlignment="1">
      <alignment horizontal="left" wrapText="1" indent="3"/>
    </xf>
    <xf numFmtId="0" fontId="4" fillId="0" borderId="1" xfId="0" applyFont="1" applyBorder="1" applyAlignment="1">
      <alignment horizontal="left" wrapText="1"/>
    </xf>
    <xf numFmtId="43" fontId="0" fillId="0" borderId="1" xfId="1" applyFont="1" applyBorder="1" applyAlignment="1">
      <alignment horizontal="center"/>
    </xf>
    <xf numFmtId="0" fontId="0" fillId="0" borderId="1" xfId="0" applyBorder="1" applyAlignment="1">
      <alignment horizontal="center"/>
    </xf>
    <xf numFmtId="22" fontId="0" fillId="0" borderId="1" xfId="0" applyNumberFormat="1" applyBorder="1"/>
    <xf numFmtId="14" fontId="0" fillId="0" borderId="1" xfId="0" applyNumberFormat="1" applyBorder="1"/>
    <xf numFmtId="21" fontId="0" fillId="0" borderId="1" xfId="0" applyNumberFormat="1" applyBorder="1"/>
    <xf numFmtId="0" fontId="0" fillId="0" borderId="2" xfId="0" applyBorder="1"/>
    <xf numFmtId="0" fontId="0" fillId="0" borderId="3" xfId="0" applyBorder="1"/>
    <xf numFmtId="0" fontId="0" fillId="0" borderId="4" xfId="0" applyBorder="1"/>
    <xf numFmtId="0" fontId="0" fillId="0" borderId="5" xfId="0" applyBorder="1"/>
    <xf numFmtId="0" fontId="2" fillId="5" borderId="0" xfId="0" applyFont="1" applyFill="1"/>
    <xf numFmtId="0" fontId="0" fillId="5" borderId="0" xfId="0" applyFill="1"/>
    <xf numFmtId="0" fontId="2" fillId="0" borderId="4" xfId="0" applyFont="1" applyBorder="1" applyAlignment="1">
      <alignment horizontal="center"/>
    </xf>
    <xf numFmtId="0" fontId="0" fillId="0" borderId="8" xfId="0" applyBorder="1"/>
    <xf numFmtId="0" fontId="2" fillId="9" borderId="9" xfId="0" applyFont="1" applyFill="1" applyBorder="1"/>
    <xf numFmtId="0" fontId="2" fillId="9" borderId="10" xfId="0" applyFont="1" applyFill="1" applyBorder="1" applyAlignment="1">
      <alignment horizontal="center" wrapText="1"/>
    </xf>
    <xf numFmtId="0" fontId="2" fillId="9" borderId="10" xfId="0" applyFont="1" applyFill="1" applyBorder="1" applyAlignment="1">
      <alignment horizontal="center"/>
    </xf>
    <xf numFmtId="0" fontId="2" fillId="9" borderId="11" xfId="0" applyFont="1" applyFill="1" applyBorder="1" applyAlignment="1">
      <alignment horizontal="center"/>
    </xf>
    <xf numFmtId="0" fontId="0" fillId="0" borderId="12" xfId="0" applyBorder="1"/>
    <xf numFmtId="0" fontId="0" fillId="0" borderId="13" xfId="0" applyBorder="1" applyAlignment="1">
      <alignment horizontal="center"/>
    </xf>
    <xf numFmtId="0" fontId="0" fillId="0" borderId="14" xfId="0" applyBorder="1"/>
    <xf numFmtId="43" fontId="0" fillId="0" borderId="15" xfId="1" applyFont="1" applyBorder="1" applyAlignment="1">
      <alignment horizontal="center"/>
    </xf>
    <xf numFmtId="0" fontId="0" fillId="0" borderId="15" xfId="0" applyBorder="1" applyAlignment="1">
      <alignment horizontal="center"/>
    </xf>
    <xf numFmtId="0" fontId="0" fillId="0" borderId="16" xfId="0" applyBorder="1" applyAlignment="1">
      <alignment horizontal="center"/>
    </xf>
    <xf numFmtId="0" fontId="2" fillId="9" borderId="10" xfId="0" applyFont="1" applyFill="1" applyBorder="1"/>
    <xf numFmtId="0" fontId="2" fillId="9" borderId="11" xfId="0" applyFont="1" applyFill="1" applyBorder="1"/>
    <xf numFmtId="21" fontId="0" fillId="0" borderId="13" xfId="0" applyNumberFormat="1" applyBorder="1"/>
    <xf numFmtId="0" fontId="0" fillId="0" borderId="13" xfId="0" applyBorder="1"/>
    <xf numFmtId="0" fontId="0" fillId="0" borderId="15" xfId="0" applyBorder="1"/>
    <xf numFmtId="14" fontId="0" fillId="0" borderId="15" xfId="0" applyNumberFormat="1" applyBorder="1"/>
    <xf numFmtId="0" fontId="0" fillId="0" borderId="16" xfId="0" applyBorder="1"/>
    <xf numFmtId="0" fontId="4" fillId="0" borderId="5" xfId="0" applyFont="1" applyBorder="1" applyAlignment="1">
      <alignment horizontal="center"/>
    </xf>
    <xf numFmtId="165" fontId="2" fillId="0" borderId="6" xfId="0" applyNumberFormat="1" applyFont="1" applyBorder="1" applyProtection="1">
      <protection locked="0"/>
    </xf>
    <xf numFmtId="164" fontId="2" fillId="0" borderId="6" xfId="0" applyNumberFormat="1" applyFont="1" applyBorder="1" applyProtection="1">
      <protection locked="0"/>
    </xf>
    <xf numFmtId="164" fontId="0" fillId="0" borderId="6" xfId="1" applyNumberFormat="1" applyFont="1" applyBorder="1" applyAlignment="1" applyProtection="1">
      <protection locked="0"/>
    </xf>
    <xf numFmtId="0" fontId="2" fillId="3" borderId="6" xfId="0" applyFont="1" applyFill="1" applyBorder="1" applyProtection="1">
      <protection locked="0"/>
    </xf>
    <xf numFmtId="0" fontId="0" fillId="0" borderId="1" xfId="0" applyBorder="1" applyProtection="1">
      <protection locked="0"/>
    </xf>
    <xf numFmtId="0" fontId="0" fillId="0" borderId="4" xfId="0" applyBorder="1" applyProtection="1">
      <protection locked="0"/>
    </xf>
    <xf numFmtId="0" fontId="0" fillId="0" borderId="2" xfId="0" applyBorder="1" applyProtection="1">
      <protection locked="0"/>
    </xf>
    <xf numFmtId="0" fontId="7" fillId="10" borderId="0" xfId="0" applyFont="1" applyFill="1" applyProtection="1">
      <protection locked="0"/>
    </xf>
    <xf numFmtId="0" fontId="9" fillId="10" borderId="0" xfId="0" applyFont="1" applyFill="1" applyProtection="1">
      <protection locked="0"/>
    </xf>
    <xf numFmtId="0" fontId="0" fillId="0" borderId="3" xfId="0" applyBorder="1" applyProtection="1">
      <protection locked="0"/>
    </xf>
    <xf numFmtId="0" fontId="0" fillId="0" borderId="5" xfId="0" applyBorder="1" applyProtection="1">
      <protection locked="0"/>
    </xf>
    <xf numFmtId="0" fontId="2" fillId="0" borderId="5" xfId="0" applyFont="1" applyBorder="1" applyProtection="1">
      <protection locked="0"/>
    </xf>
    <xf numFmtId="0" fontId="4" fillId="0" borderId="3" xfId="0" applyFont="1" applyBorder="1" applyAlignment="1" applyProtection="1">
      <alignment horizontal="left" vertical="top"/>
      <protection locked="0"/>
    </xf>
    <xf numFmtId="0" fontId="4" fillId="0" borderId="4" xfId="0" applyFont="1" applyBorder="1" applyProtection="1">
      <protection locked="0"/>
    </xf>
    <xf numFmtId="0" fontId="0" fillId="0" borderId="7" xfId="0" applyBorder="1" applyProtection="1">
      <protection locked="0"/>
    </xf>
    <xf numFmtId="0" fontId="2" fillId="0" borderId="6" xfId="0" applyFont="1" applyBorder="1" applyAlignment="1" applyProtection="1">
      <alignment horizontal="center"/>
      <protection locked="0"/>
    </xf>
    <xf numFmtId="0" fontId="0" fillId="0" borderId="6" xfId="0" applyBorder="1" applyProtection="1">
      <protection locked="0"/>
    </xf>
    <xf numFmtId="167" fontId="0" fillId="0" borderId="3" xfId="1" applyNumberFormat="1" applyFont="1" applyBorder="1" applyProtection="1">
      <protection locked="0"/>
    </xf>
    <xf numFmtId="0" fontId="0" fillId="0" borderId="8" xfId="0" applyBorder="1" applyProtection="1">
      <protection locked="0"/>
    </xf>
    <xf numFmtId="1" fontId="0" fillId="0" borderId="6" xfId="0" applyNumberFormat="1" applyBorder="1" applyAlignment="1" applyProtection="1">
      <alignment horizontal="center"/>
      <protection locked="0"/>
    </xf>
    <xf numFmtId="0" fontId="4" fillId="0" borderId="2" xfId="0" applyFont="1" applyBorder="1" applyAlignment="1">
      <alignment horizontal="left"/>
    </xf>
    <xf numFmtId="0" fontId="7" fillId="11" borderId="0" xfId="0" applyFont="1" applyFill="1" applyProtection="1">
      <protection locked="0"/>
    </xf>
    <xf numFmtId="0" fontId="9" fillId="11" borderId="0" xfId="0" applyFont="1" applyFill="1" applyProtection="1">
      <protection locked="0"/>
    </xf>
    <xf numFmtId="0" fontId="2" fillId="3" borderId="6" xfId="0" applyFont="1" applyFill="1" applyBorder="1" applyAlignment="1" applyProtection="1">
      <alignment horizontal="center"/>
      <protection locked="0"/>
    </xf>
    <xf numFmtId="166" fontId="2" fillId="3" borderId="6" xfId="0" applyNumberFormat="1" applyFont="1" applyFill="1" applyBorder="1" applyProtection="1">
      <protection locked="0"/>
    </xf>
    <xf numFmtId="0" fontId="0" fillId="0" borderId="17" xfId="0" applyBorder="1"/>
    <xf numFmtId="0" fontId="2" fillId="12" borderId="17" xfId="0" applyFont="1" applyFill="1" applyBorder="1" applyAlignment="1">
      <alignment horizontal="center"/>
    </xf>
    <xf numFmtId="0" fontId="2" fillId="12" borderId="17" xfId="0" applyFont="1" applyFill="1" applyBorder="1"/>
    <xf numFmtId="164" fontId="0" fillId="0" borderId="17" xfId="1" applyNumberFormat="1" applyFont="1" applyBorder="1" applyAlignment="1">
      <alignment horizontal="center"/>
    </xf>
    <xf numFmtId="0" fontId="4" fillId="0" borderId="1" xfId="0" applyFont="1" applyBorder="1" applyProtection="1">
      <protection locked="0"/>
    </xf>
    <xf numFmtId="0" fontId="4" fillId="0" borderId="0" xfId="0" applyFont="1" applyProtection="1">
      <protection locked="0"/>
    </xf>
    <xf numFmtId="0" fontId="15" fillId="13" borderId="6" xfId="0" applyFont="1" applyFill="1" applyBorder="1" applyProtection="1">
      <protection locked="0"/>
    </xf>
    <xf numFmtId="164" fontId="15" fillId="13" borderId="6" xfId="0" applyNumberFormat="1" applyFont="1" applyFill="1" applyBorder="1" applyProtection="1">
      <protection locked="0"/>
    </xf>
    <xf numFmtId="0" fontId="8" fillId="6" borderId="1" xfId="0" applyFont="1" applyFill="1" applyBorder="1" applyAlignment="1">
      <alignment horizontal="left" wrapText="1" indent="1"/>
    </xf>
    <xf numFmtId="0" fontId="18" fillId="0" borderId="0" xfId="0" applyFont="1" applyProtection="1">
      <protection locked="0"/>
    </xf>
  </cellXfs>
  <cellStyles count="3">
    <cellStyle name="Comma" xfId="1" builtinId="3"/>
    <cellStyle name="Hyperlink" xfId="2" builtinId="8"/>
    <cellStyle name="Normal" xfId="0" builtinId="0"/>
  </cellStyles>
  <dxfs count="2">
    <dxf>
      <font>
        <color theme="0"/>
      </font>
      <fill>
        <patternFill>
          <bgColor rgb="FFFF0000"/>
        </patternFill>
      </fill>
    </dxf>
    <dxf>
      <font>
        <color theme="0"/>
      </font>
      <fill>
        <patternFill>
          <bgColor rgb="FFFF00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3" Type="http://schemas.openxmlformats.org/officeDocument/2006/relationships/image" Target="../media/image3.svg"/><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3</xdr:col>
      <xdr:colOff>26894</xdr:colOff>
      <xdr:row>34</xdr:row>
      <xdr:rowOff>32018</xdr:rowOff>
    </xdr:from>
    <xdr:to>
      <xdr:col>9</xdr:col>
      <xdr:colOff>493109</xdr:colOff>
      <xdr:row>42</xdr:row>
      <xdr:rowOff>174170</xdr:rowOff>
    </xdr:to>
    <xdr:pic>
      <xdr:nvPicPr>
        <xdr:cNvPr id="2" name="Picture 1">
          <a:extLst>
            <a:ext uri="{FF2B5EF4-FFF2-40B4-BE49-F238E27FC236}">
              <a16:creationId xmlns:a16="http://schemas.microsoft.com/office/drawing/2014/main" id="{A58A0D17-7D72-B455-7280-2AE979B47B90}"/>
            </a:ext>
          </a:extLst>
        </xdr:cNvPr>
        <xdr:cNvPicPr>
          <a:picLocks noChangeAspect="1"/>
        </xdr:cNvPicPr>
      </xdr:nvPicPr>
      <xdr:blipFill>
        <a:blip xmlns:r="http://schemas.openxmlformats.org/officeDocument/2006/relationships" r:embed="rId1"/>
        <a:stretch>
          <a:fillRect/>
        </a:stretch>
      </xdr:blipFill>
      <xdr:spPr>
        <a:xfrm>
          <a:off x="9824037" y="6868247"/>
          <a:ext cx="4123815" cy="1622609"/>
        </a:xfrm>
        <a:prstGeom prst="rect">
          <a:avLst/>
        </a:prstGeom>
      </xdr:spPr>
    </xdr:pic>
    <xdr:clientData fLocksWithSheet="0"/>
  </xdr:twoCellAnchor>
  <xdr:twoCellAnchor editAs="oneCell">
    <xdr:from>
      <xdr:col>2</xdr:col>
      <xdr:colOff>43543</xdr:colOff>
      <xdr:row>60</xdr:row>
      <xdr:rowOff>43543</xdr:rowOff>
    </xdr:from>
    <xdr:to>
      <xdr:col>2</xdr:col>
      <xdr:colOff>381000</xdr:colOff>
      <xdr:row>61</xdr:row>
      <xdr:rowOff>10886</xdr:rowOff>
    </xdr:to>
    <xdr:pic>
      <xdr:nvPicPr>
        <xdr:cNvPr id="4" name="Graphic 3" descr="Warning with solid fill">
          <a:extLst>
            <a:ext uri="{FF2B5EF4-FFF2-40B4-BE49-F238E27FC236}">
              <a16:creationId xmlns:a16="http://schemas.microsoft.com/office/drawing/2014/main" id="{4FC9260B-CCFB-7BF3-B0D8-46149F8BB9E8}"/>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9231086" y="7249886"/>
          <a:ext cx="337457" cy="337457"/>
        </a:xfrm>
        <a:prstGeom prst="rect">
          <a:avLst/>
        </a:prstGeom>
      </xdr:spPr>
    </xdr:pic>
    <xdr:clientData/>
  </xdr:twoCellAnchor>
</xdr:wsDr>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s://pollev.com/home" TargetMode="Externa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7DAAC7-D5F4-42E9-901D-2D5F223A5EE6}">
  <dimension ref="B2:D68"/>
  <sheetViews>
    <sheetView tabSelected="1" zoomScaleNormal="100" workbookViewId="0">
      <selection activeCell="B69" sqref="B69"/>
    </sheetView>
  </sheetViews>
  <sheetFormatPr defaultRowHeight="14.4" outlineLevelRow="2" x14ac:dyDescent="0.3"/>
  <cols>
    <col min="1" max="1" width="1.88671875" style="1" customWidth="1"/>
    <col min="2" max="2" width="132" style="1" customWidth="1"/>
    <col min="3" max="16384" width="8.88671875" style="1"/>
  </cols>
  <sheetData>
    <row r="2" spans="2:2" x14ac:dyDescent="0.3">
      <c r="B2" s="1" t="s">
        <v>16</v>
      </c>
    </row>
    <row r="3" spans="2:2" x14ac:dyDescent="0.3">
      <c r="B3" s="1" t="s">
        <v>15</v>
      </c>
    </row>
    <row r="4" spans="2:2" x14ac:dyDescent="0.3">
      <c r="B4" s="2" t="s">
        <v>1</v>
      </c>
    </row>
    <row r="6" spans="2:2" x14ac:dyDescent="0.3">
      <c r="B6" s="3" t="s">
        <v>2</v>
      </c>
    </row>
    <row r="7" spans="2:2" outlineLevel="1" x14ac:dyDescent="0.3"/>
    <row r="8" spans="2:2" outlineLevel="1" x14ac:dyDescent="0.3">
      <c r="B8" s="1" t="s">
        <v>17</v>
      </c>
    </row>
    <row r="9" spans="2:2" outlineLevel="1" x14ac:dyDescent="0.3">
      <c r="B9" s="4" t="s">
        <v>18</v>
      </c>
    </row>
    <row r="10" spans="2:2" outlineLevel="1" x14ac:dyDescent="0.3">
      <c r="B10" s="5" t="s">
        <v>19</v>
      </c>
    </row>
    <row r="11" spans="2:2" outlineLevel="1" x14ac:dyDescent="0.3">
      <c r="B11" s="6" t="s">
        <v>20</v>
      </c>
    </row>
    <row r="13" spans="2:2" x14ac:dyDescent="0.3">
      <c r="B13" s="3" t="s">
        <v>21</v>
      </c>
    </row>
    <row r="15" spans="2:2" outlineLevel="1" x14ac:dyDescent="0.3">
      <c r="B15" s="14" t="s">
        <v>22</v>
      </c>
    </row>
    <row r="16" spans="2:2" outlineLevel="2" x14ac:dyDescent="0.3">
      <c r="B16" s="7"/>
    </row>
    <row r="17" spans="2:2" outlineLevel="2" x14ac:dyDescent="0.3">
      <c r="B17" s="8" t="s">
        <v>43</v>
      </c>
    </row>
    <row r="18" spans="2:2" ht="28.8" outlineLevel="2" x14ac:dyDescent="0.3">
      <c r="B18" s="9" t="s">
        <v>45</v>
      </c>
    </row>
    <row r="19" spans="2:2" ht="28.8" outlineLevel="2" x14ac:dyDescent="0.3">
      <c r="B19" s="9" t="s">
        <v>44</v>
      </c>
    </row>
    <row r="20" spans="2:2" ht="28.8" outlineLevel="2" x14ac:dyDescent="0.3">
      <c r="B20" s="15" t="s">
        <v>25</v>
      </c>
    </row>
    <row r="21" spans="2:2" outlineLevel="2" x14ac:dyDescent="0.3">
      <c r="B21" s="9" t="s">
        <v>26</v>
      </c>
    </row>
    <row r="22" spans="2:2" outlineLevel="2" x14ac:dyDescent="0.3">
      <c r="B22" s="9" t="s">
        <v>42</v>
      </c>
    </row>
    <row r="23" spans="2:2" ht="28.8" outlineLevel="2" x14ac:dyDescent="0.3">
      <c r="B23" s="8" t="s">
        <v>46</v>
      </c>
    </row>
    <row r="24" spans="2:2" outlineLevel="2" x14ac:dyDescent="0.3">
      <c r="B24" s="11" t="s">
        <v>47</v>
      </c>
    </row>
    <row r="25" spans="2:2" outlineLevel="2" x14ac:dyDescent="0.3">
      <c r="B25" s="12"/>
    </row>
    <row r="26" spans="2:2" ht="43.2" outlineLevel="2" x14ac:dyDescent="0.3">
      <c r="B26" s="8" t="s">
        <v>48</v>
      </c>
    </row>
    <row r="27" spans="2:2" outlineLevel="2" x14ac:dyDescent="0.3">
      <c r="B27" s="10" t="s">
        <v>49</v>
      </c>
    </row>
    <row r="28" spans="2:2" outlineLevel="2" x14ac:dyDescent="0.3">
      <c r="B28" s="11" t="s">
        <v>50</v>
      </c>
    </row>
    <row r="29" spans="2:2" ht="28.8" outlineLevel="2" x14ac:dyDescent="0.3">
      <c r="B29" s="8" t="s">
        <v>51</v>
      </c>
    </row>
    <row r="30" spans="2:2" ht="28.8" outlineLevel="2" x14ac:dyDescent="0.3">
      <c r="B30" s="15" t="s">
        <v>25</v>
      </c>
    </row>
    <row r="31" spans="2:2" outlineLevel="2" x14ac:dyDescent="0.3">
      <c r="B31" s="15"/>
    </row>
    <row r="32" spans="2:2" ht="28.8" outlineLevel="2" x14ac:dyDescent="0.3">
      <c r="B32" s="8" t="s">
        <v>95</v>
      </c>
    </row>
    <row r="33" spans="2:4" outlineLevel="1" x14ac:dyDescent="0.3">
      <c r="B33" s="12"/>
    </row>
    <row r="34" spans="2:4" outlineLevel="1" x14ac:dyDescent="0.3">
      <c r="B34" s="14" t="s">
        <v>70</v>
      </c>
      <c r="D34" s="1" t="s">
        <v>76</v>
      </c>
    </row>
    <row r="35" spans="2:4" outlineLevel="2" x14ac:dyDescent="0.3">
      <c r="B35" s="13"/>
    </row>
    <row r="36" spans="2:4" outlineLevel="2" x14ac:dyDescent="0.3">
      <c r="B36" s="11" t="s">
        <v>71</v>
      </c>
    </row>
    <row r="37" spans="2:4" outlineLevel="2" x14ac:dyDescent="0.3">
      <c r="B37" s="11" t="s">
        <v>72</v>
      </c>
    </row>
    <row r="38" spans="2:4" outlineLevel="2" x14ac:dyDescent="0.3">
      <c r="B38" s="11" t="s">
        <v>73</v>
      </c>
    </row>
    <row r="39" spans="2:4" outlineLevel="2" x14ac:dyDescent="0.3">
      <c r="B39" s="11" t="s">
        <v>74</v>
      </c>
    </row>
    <row r="40" spans="2:4" outlineLevel="2" x14ac:dyDescent="0.3">
      <c r="B40" s="11" t="s">
        <v>75</v>
      </c>
    </row>
    <row r="41" spans="2:4" outlineLevel="1" x14ac:dyDescent="0.3"/>
    <row r="42" spans="2:4" outlineLevel="1" x14ac:dyDescent="0.3">
      <c r="B42" s="14" t="s">
        <v>77</v>
      </c>
    </row>
    <row r="43" spans="2:4" outlineLevel="2" x14ac:dyDescent="0.3"/>
    <row r="44" spans="2:4" outlineLevel="2" x14ac:dyDescent="0.3">
      <c r="B44" s="7" t="s">
        <v>78</v>
      </c>
    </row>
    <row r="45" spans="2:4" outlineLevel="2" x14ac:dyDescent="0.3">
      <c r="B45" s="11" t="s">
        <v>79</v>
      </c>
    </row>
    <row r="46" spans="2:4" ht="57.6" outlineLevel="2" x14ac:dyDescent="0.3">
      <c r="B46" s="16" t="s">
        <v>80</v>
      </c>
    </row>
    <row r="47" spans="2:4" outlineLevel="2" x14ac:dyDescent="0.3">
      <c r="B47" s="11" t="s">
        <v>81</v>
      </c>
    </row>
    <row r="48" spans="2:4" ht="28.8" outlineLevel="2" x14ac:dyDescent="0.3">
      <c r="B48" s="16" t="s">
        <v>82</v>
      </c>
    </row>
    <row r="49" spans="2:2" outlineLevel="2" x14ac:dyDescent="0.3">
      <c r="B49" s="11" t="s">
        <v>83</v>
      </c>
    </row>
    <row r="50" spans="2:2" ht="28.8" outlineLevel="2" x14ac:dyDescent="0.3">
      <c r="B50" s="16" t="s">
        <v>84</v>
      </c>
    </row>
    <row r="51" spans="2:2" ht="28.8" outlineLevel="2" x14ac:dyDescent="0.3">
      <c r="B51" s="8" t="s">
        <v>85</v>
      </c>
    </row>
    <row r="52" spans="2:2" outlineLevel="2" x14ac:dyDescent="0.3">
      <c r="B52" s="16"/>
    </row>
    <row r="53" spans="2:2" outlineLevel="2" x14ac:dyDescent="0.3">
      <c r="B53" s="17" t="s">
        <v>86</v>
      </c>
    </row>
    <row r="54" spans="2:2" outlineLevel="2" x14ac:dyDescent="0.3"/>
    <row r="55" spans="2:2" outlineLevel="2" x14ac:dyDescent="0.3">
      <c r="B55" s="7" t="s">
        <v>87</v>
      </c>
    </row>
    <row r="56" spans="2:2" ht="43.2" outlineLevel="2" x14ac:dyDescent="0.3">
      <c r="B56" s="8" t="s">
        <v>89</v>
      </c>
    </row>
    <row r="57" spans="2:2" ht="43.2" outlineLevel="2" x14ac:dyDescent="0.3">
      <c r="B57" s="8" t="s">
        <v>88</v>
      </c>
    </row>
    <row r="58" spans="2:2" outlineLevel="1" x14ac:dyDescent="0.3"/>
    <row r="59" spans="2:2" x14ac:dyDescent="0.3">
      <c r="B59" s="3" t="s">
        <v>90</v>
      </c>
    </row>
    <row r="61" spans="2:2" ht="28.8" outlineLevel="1" x14ac:dyDescent="0.3">
      <c r="B61" s="82" t="s">
        <v>91</v>
      </c>
    </row>
    <row r="62" spans="2:2" ht="28.8" outlineLevel="1" x14ac:dyDescent="0.3">
      <c r="B62" s="15" t="s">
        <v>92</v>
      </c>
    </row>
    <row r="63" spans="2:2" outlineLevel="1" x14ac:dyDescent="0.3"/>
    <row r="64" spans="2:2" ht="43.2" outlineLevel="1" x14ac:dyDescent="0.3">
      <c r="B64" s="8" t="s">
        <v>93</v>
      </c>
    </row>
    <row r="65" spans="2:2" outlineLevel="1" x14ac:dyDescent="0.3"/>
    <row r="66" spans="2:2" ht="28.8" outlineLevel="1" x14ac:dyDescent="0.3">
      <c r="B66" s="8" t="s">
        <v>94</v>
      </c>
    </row>
    <row r="67" spans="2:2" outlineLevel="1" x14ac:dyDescent="0.3"/>
    <row r="68" spans="2:2" ht="28.8" outlineLevel="1" x14ac:dyDescent="0.3">
      <c r="B68" s="8" t="s">
        <v>96</v>
      </c>
    </row>
  </sheetData>
  <hyperlinks>
    <hyperlink ref="B4" r:id="rId1" xr:uid="{E9640EA5-4FFF-442B-884C-BE0A7703B3FE}"/>
  </hyperlinks>
  <pageMargins left="0.7" right="0.7" top="0.75" bottom="0.75" header="0.3" footer="0.3"/>
  <pageSetup paperSize="9" orientation="portrait" r:id="rId2"/>
  <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FC47EC6-BA9D-402A-BF29-56E2D171FF80}">
  <sheetPr>
    <tabColor theme="9" tint="0.39997558519241921"/>
  </sheetPr>
  <dimension ref="A2:K25"/>
  <sheetViews>
    <sheetView workbookViewId="0">
      <selection activeCell="F25" sqref="F25"/>
    </sheetView>
  </sheetViews>
  <sheetFormatPr defaultRowHeight="14.4" x14ac:dyDescent="0.3"/>
  <cols>
    <col min="1" max="1" width="8.88671875" style="1"/>
    <col min="2" max="2" width="11.21875" style="1" bestFit="1" customWidth="1"/>
    <col min="3" max="3" width="22.77734375" style="1" customWidth="1"/>
    <col min="4" max="4" width="24.77734375" style="1" customWidth="1"/>
    <col min="5" max="5" width="30" style="1" bestFit="1" customWidth="1"/>
    <col min="6" max="16384" width="8.88671875" style="1"/>
  </cols>
  <sheetData>
    <row r="2" spans="1:11" s="53" customFormat="1" x14ac:dyDescent="0.3">
      <c r="A2" s="55"/>
      <c r="B2" s="70" t="s">
        <v>97</v>
      </c>
      <c r="C2" s="71"/>
      <c r="D2" s="71"/>
      <c r="E2" s="71"/>
      <c r="F2" s="71"/>
      <c r="G2" s="71"/>
      <c r="H2" s="71"/>
      <c r="I2" s="71"/>
      <c r="J2" s="71"/>
      <c r="K2" s="58"/>
    </row>
    <row r="3" spans="1:11" x14ac:dyDescent="0.3">
      <c r="B3" s="25"/>
      <c r="C3" s="29"/>
      <c r="D3" s="29"/>
      <c r="E3" s="29"/>
    </row>
    <row r="4" spans="1:11" x14ac:dyDescent="0.3">
      <c r="A4" s="23"/>
      <c r="B4" s="74"/>
      <c r="C4" s="75" t="s">
        <v>0</v>
      </c>
      <c r="D4" s="75" t="s">
        <v>98</v>
      </c>
      <c r="E4" s="75" t="s">
        <v>99</v>
      </c>
      <c r="F4" s="24"/>
    </row>
    <row r="5" spans="1:11" x14ac:dyDescent="0.3">
      <c r="A5" s="23"/>
      <c r="B5" s="76" t="s">
        <v>29</v>
      </c>
      <c r="C5" s="77" t="str">
        <f>IFERROR(INDEX('Résumé - Importance'!$B$6:$C$16,MATCH(Synthèse!$B5,'Résumé - Importance'!$B$6:$B$16,0),2),"")</f>
        <v/>
      </c>
      <c r="D5" s="77">
        <f ca="1">IFERROR(INDEX('Résumé - Faisabilité'!$B$3:$C$16,MATCH(Synthèse!$B5,'Résumé - Faisabilité'!$B$3:$B$16,0),2),"")</f>
        <v>0</v>
      </c>
      <c r="E5" s="77" t="str" cm="1">
        <f t="array" aca="1" ref="E5" ca="1">IFERROR((INDEX('Résumé - Importance'!$B$7:$O$16,MATCH(Synthèse!$B5,'Résumé - Importance'!$B$7:$B$16,0),4)+INDEX('Résumé - Faisabilité'!$B$7:$O$16,MATCH(Synthèse!$B5,'Résumé - Faisabilité'!$B$7:$B$16,0),4))/(SUM(IFERROR('Résumé - Faisabilité'!$F$6:$O$6,0))+SUM(IFERROR('Résumé - Importance'!$F$6:$O$6,0))),"")</f>
        <v/>
      </c>
      <c r="F5" s="24"/>
    </row>
    <row r="6" spans="1:11" x14ac:dyDescent="0.3">
      <c r="A6" s="23"/>
      <c r="B6" s="76" t="s">
        <v>30</v>
      </c>
      <c r="C6" s="77" t="str">
        <f>IFERROR(INDEX('Résumé - Importance'!$B$6:$C$16,MATCH(Synthèse!$B6,'Résumé - Importance'!$B$6:$B$16,0),2),"")</f>
        <v/>
      </c>
      <c r="D6" s="77">
        <f ca="1">IFERROR(INDEX('Résumé - Faisabilité'!$B$3:$C$16,MATCH(Synthèse!$B6,'Résumé - Faisabilité'!$B$3:$B$16,0),2),"")</f>
        <v>0</v>
      </c>
      <c r="E6" s="77" t="str" cm="1">
        <f t="array" aca="1" ref="E6" ca="1">IFERROR((INDEX('Résumé - Importance'!$B$7:$O$16,MATCH(Synthèse!$B6,'Résumé - Importance'!$B$7:$B$16,0),4)+INDEX('Résumé - Faisabilité'!$B$7:$O$16,MATCH(Synthèse!$B6,'Résumé - Faisabilité'!$B$7:$B$16,0),4))/(SUM(IFERROR('Résumé - Faisabilité'!$F$6:$O$6,0))+SUM(IFERROR('Résumé - Importance'!$F$6:$O$6,0))),"")</f>
        <v/>
      </c>
      <c r="F6" s="24"/>
    </row>
    <row r="7" spans="1:11" x14ac:dyDescent="0.3">
      <c r="A7" s="23"/>
      <c r="B7" s="76" t="s">
        <v>31</v>
      </c>
      <c r="C7" s="77" t="str">
        <f>IFERROR(INDEX('Résumé - Importance'!$B$6:$C$16,MATCH(Synthèse!$B7,'Résumé - Importance'!$B$6:$B$16,0),2),"")</f>
        <v/>
      </c>
      <c r="D7" s="77">
        <f ca="1">IFERROR(INDEX('Résumé - Faisabilité'!$B$3:$C$16,MATCH(Synthèse!$B7,'Résumé - Faisabilité'!$B$3:$B$16,0),2),"")</f>
        <v>0</v>
      </c>
      <c r="E7" s="77" t="str" cm="1">
        <f t="array" aca="1" ref="E7" ca="1">IFERROR((INDEX('Résumé - Importance'!$B$7:$O$16,MATCH(Synthèse!$B7,'Résumé - Importance'!$B$7:$B$16,0),4)+INDEX('Résumé - Faisabilité'!$B$7:$O$16,MATCH(Synthèse!$B7,'Résumé - Faisabilité'!$B$7:$B$16,0),4))/(SUM(IFERROR('Résumé - Faisabilité'!$F$6:$O$6,0))+SUM(IFERROR('Résumé - Importance'!$F$6:$O$6,0))),"")</f>
        <v/>
      </c>
      <c r="F7" s="24"/>
    </row>
    <row r="8" spans="1:11" x14ac:dyDescent="0.3">
      <c r="A8" s="23"/>
      <c r="B8" s="76" t="s">
        <v>32</v>
      </c>
      <c r="C8" s="77" t="str">
        <f>IFERROR(INDEX('Résumé - Importance'!$B$6:$C$16,MATCH(Synthèse!$B8,'Résumé - Importance'!$B$6:$B$16,0),2),"")</f>
        <v/>
      </c>
      <c r="D8" s="77">
        <f ca="1">IFERROR(INDEX('Résumé - Faisabilité'!$B$3:$C$16,MATCH(Synthèse!$B8,'Résumé - Faisabilité'!$B$3:$B$16,0),2),"")</f>
        <v>0</v>
      </c>
      <c r="E8" s="77" t="str" cm="1">
        <f t="array" aca="1" ref="E8" ca="1">IFERROR((INDEX('Résumé - Importance'!$B$7:$O$16,MATCH(Synthèse!$B8,'Résumé - Importance'!$B$7:$B$16,0),4)+INDEX('Résumé - Faisabilité'!$B$7:$O$16,MATCH(Synthèse!$B8,'Résumé - Faisabilité'!$B$7:$B$16,0),4))/(SUM(IFERROR('Résumé - Faisabilité'!$F$6:$O$6,0))+SUM(IFERROR('Résumé - Importance'!$F$6:$O$6,0))),"")</f>
        <v/>
      </c>
      <c r="F8" s="24"/>
    </row>
    <row r="9" spans="1:11" x14ac:dyDescent="0.3">
      <c r="A9" s="23"/>
      <c r="B9" s="76" t="s">
        <v>33</v>
      </c>
      <c r="C9" s="77" t="str">
        <f>IFERROR(INDEX('Résumé - Importance'!$B$6:$C$16,MATCH(Synthèse!$B9,'Résumé - Importance'!$B$6:$B$16,0),2),"")</f>
        <v/>
      </c>
      <c r="D9" s="77">
        <f ca="1">IFERROR(INDEX('Résumé - Faisabilité'!$B$3:$C$16,MATCH(Synthèse!$B9,'Résumé - Faisabilité'!$B$3:$B$16,0),2),"")</f>
        <v>0</v>
      </c>
      <c r="E9" s="77" t="str" cm="1">
        <f t="array" aca="1" ref="E9" ca="1">IFERROR((INDEX('Résumé - Importance'!$B$7:$O$16,MATCH(Synthèse!$B9,'Résumé - Importance'!$B$7:$B$16,0),4)+INDEX('Résumé - Faisabilité'!$B$7:$O$16,MATCH(Synthèse!$B9,'Résumé - Faisabilité'!$B$7:$B$16,0),4))/(SUM(IFERROR('Résumé - Faisabilité'!$F$6:$O$6,0))+SUM(IFERROR('Résumé - Importance'!$F$6:$O$6,0))),"")</f>
        <v/>
      </c>
      <c r="F9" s="24"/>
    </row>
    <row r="10" spans="1:11" x14ac:dyDescent="0.3">
      <c r="A10" s="23"/>
      <c r="B10" s="76" t="s">
        <v>34</v>
      </c>
      <c r="C10" s="77" t="str">
        <f>IFERROR(INDEX('Résumé - Importance'!$B$6:$C$16,MATCH(Synthèse!$B10,'Résumé - Importance'!$B$6:$B$16,0),2),"")</f>
        <v/>
      </c>
      <c r="D10" s="77">
        <f ca="1">IFERROR(INDEX('Résumé - Faisabilité'!$B$3:$C$16,MATCH(Synthèse!$B10,'Résumé - Faisabilité'!$B$3:$B$16,0),2),"")</f>
        <v>0</v>
      </c>
      <c r="E10" s="77" t="str" cm="1">
        <f t="array" aca="1" ref="E10" ca="1">IFERROR((INDEX('Résumé - Importance'!$B$7:$O$16,MATCH(Synthèse!$B10,'Résumé - Importance'!$B$7:$B$16,0),4)+INDEX('Résumé - Faisabilité'!$B$7:$O$16,MATCH(Synthèse!$B10,'Résumé - Faisabilité'!$B$7:$B$16,0),4))/(SUM(IFERROR('Résumé - Faisabilité'!$F$6:$O$6,0))+SUM(IFERROR('Résumé - Importance'!$F$6:$O$6,0))),"")</f>
        <v/>
      </c>
      <c r="F10" s="24"/>
    </row>
    <row r="11" spans="1:11" x14ac:dyDescent="0.3">
      <c r="A11" s="23"/>
      <c r="B11" s="76" t="s">
        <v>35</v>
      </c>
      <c r="C11" s="77" t="str">
        <f>IFERROR(INDEX('Résumé - Importance'!$B$6:$C$16,MATCH(Synthèse!$B11,'Résumé - Importance'!$B$6:$B$16,0),2),"")</f>
        <v/>
      </c>
      <c r="D11" s="77">
        <f ca="1">IFERROR(INDEX('Résumé - Faisabilité'!$B$3:$C$16,MATCH(Synthèse!$B11,'Résumé - Faisabilité'!$B$3:$B$16,0),2),"")</f>
        <v>0</v>
      </c>
      <c r="E11" s="77" t="str" cm="1">
        <f t="array" aca="1" ref="E11" ca="1">IFERROR((INDEX('Résumé - Importance'!$B$7:$O$16,MATCH(Synthèse!$B11,'Résumé - Importance'!$B$7:$B$16,0),4)+INDEX('Résumé - Faisabilité'!$B$7:$O$16,MATCH(Synthèse!$B11,'Résumé - Faisabilité'!$B$7:$B$16,0),4))/(SUM(IFERROR('Résumé - Faisabilité'!$F$6:$O$6,0))+SUM(IFERROR('Résumé - Importance'!$F$6:$O$6,0))),"")</f>
        <v/>
      </c>
      <c r="F11" s="24"/>
    </row>
    <row r="12" spans="1:11" x14ac:dyDescent="0.3">
      <c r="A12" s="23"/>
      <c r="B12" s="76" t="s">
        <v>36</v>
      </c>
      <c r="C12" s="77" t="str">
        <f>IFERROR(INDEX('Résumé - Importance'!$B$6:$C$16,MATCH(Synthèse!$B12,'Résumé - Importance'!$B$6:$B$16,0),2),"")</f>
        <v/>
      </c>
      <c r="D12" s="77">
        <f ca="1">IFERROR(INDEX('Résumé - Faisabilité'!$B$3:$C$16,MATCH(Synthèse!$B12,'Résumé - Faisabilité'!$B$3:$B$16,0),2),"")</f>
        <v>0</v>
      </c>
      <c r="E12" s="77" t="str" cm="1">
        <f t="array" aca="1" ref="E12" ca="1">IFERROR((INDEX('Résumé - Importance'!$B$7:$O$16,MATCH(Synthèse!$B12,'Résumé - Importance'!$B$7:$B$16,0),4)+INDEX('Résumé - Faisabilité'!$B$7:$O$16,MATCH(Synthèse!$B12,'Résumé - Faisabilité'!$B$7:$B$16,0),4))/(SUM(IFERROR('Résumé - Faisabilité'!$F$6:$O$6,0))+SUM(IFERROR('Résumé - Importance'!$F$6:$O$6,0))),"")</f>
        <v/>
      </c>
      <c r="F12" s="61" t="s">
        <v>101</v>
      </c>
    </row>
    <row r="13" spans="1:11" x14ac:dyDescent="0.3">
      <c r="B13" s="26"/>
      <c r="C13" s="26"/>
      <c r="D13" s="26"/>
      <c r="E13" s="26"/>
      <c r="F13" s="78" t="s">
        <v>65</v>
      </c>
    </row>
    <row r="14" spans="1:11" x14ac:dyDescent="0.3">
      <c r="B14" s="25"/>
      <c r="C14" s="25"/>
      <c r="D14" s="25"/>
      <c r="E14" s="25"/>
    </row>
    <row r="15" spans="1:11" s="53" customFormat="1" x14ac:dyDescent="0.3">
      <c r="A15" s="55"/>
      <c r="B15" s="70" t="s">
        <v>100</v>
      </c>
      <c r="C15" s="71"/>
      <c r="D15" s="71"/>
      <c r="E15" s="71"/>
      <c r="F15" s="71"/>
      <c r="G15" s="71"/>
      <c r="H15" s="71"/>
      <c r="I15" s="71"/>
      <c r="J15" s="71"/>
      <c r="K15" s="58"/>
    </row>
    <row r="16" spans="1:11" x14ac:dyDescent="0.3">
      <c r="B16" s="25"/>
      <c r="C16" s="25"/>
      <c r="D16" s="25"/>
      <c r="E16" s="25"/>
    </row>
    <row r="17" spans="1:6" x14ac:dyDescent="0.3">
      <c r="A17" s="23"/>
      <c r="B17" s="76" t="s">
        <v>29</v>
      </c>
      <c r="C17" s="74" t="e">
        <f t="shared" ref="C17:E21" si="0">RANK(C5,C$5:C$12,1)</f>
        <v>#VALUE!</v>
      </c>
      <c r="D17" s="74">
        <f t="shared" ca="1" si="0"/>
        <v>1</v>
      </c>
      <c r="E17" s="74" t="e">
        <f t="shared" ca="1" si="0"/>
        <v>#VALUE!</v>
      </c>
      <c r="F17" s="24"/>
    </row>
    <row r="18" spans="1:6" x14ac:dyDescent="0.3">
      <c r="A18" s="23"/>
      <c r="B18" s="76" t="s">
        <v>30</v>
      </c>
      <c r="C18" s="74" t="e">
        <f t="shared" si="0"/>
        <v>#VALUE!</v>
      </c>
      <c r="D18" s="74">
        <f t="shared" ca="1" si="0"/>
        <v>1</v>
      </c>
      <c r="E18" s="74" t="e">
        <f t="shared" ca="1" si="0"/>
        <v>#VALUE!</v>
      </c>
      <c r="F18" s="24"/>
    </row>
    <row r="19" spans="1:6" x14ac:dyDescent="0.3">
      <c r="A19" s="23"/>
      <c r="B19" s="76" t="s">
        <v>31</v>
      </c>
      <c r="C19" s="74" t="e">
        <f t="shared" si="0"/>
        <v>#VALUE!</v>
      </c>
      <c r="D19" s="74">
        <f t="shared" ca="1" si="0"/>
        <v>1</v>
      </c>
      <c r="E19" s="74" t="e">
        <f t="shared" ca="1" si="0"/>
        <v>#VALUE!</v>
      </c>
      <c r="F19" s="24"/>
    </row>
    <row r="20" spans="1:6" x14ac:dyDescent="0.3">
      <c r="A20" s="23"/>
      <c r="B20" s="76" t="s">
        <v>32</v>
      </c>
      <c r="C20" s="74" t="e">
        <f t="shared" si="0"/>
        <v>#VALUE!</v>
      </c>
      <c r="D20" s="74">
        <f t="shared" ca="1" si="0"/>
        <v>1</v>
      </c>
      <c r="E20" s="74" t="e">
        <f t="shared" ca="1" si="0"/>
        <v>#VALUE!</v>
      </c>
      <c r="F20" s="24"/>
    </row>
    <row r="21" spans="1:6" x14ac:dyDescent="0.3">
      <c r="A21" s="23"/>
      <c r="B21" s="76" t="s">
        <v>33</v>
      </c>
      <c r="C21" s="74" t="e">
        <f t="shared" si="0"/>
        <v>#VALUE!</v>
      </c>
      <c r="D21" s="74">
        <f t="shared" ca="1" si="0"/>
        <v>1</v>
      </c>
      <c r="E21" s="74" t="e">
        <f t="shared" ca="1" si="0"/>
        <v>#VALUE!</v>
      </c>
      <c r="F21" s="24"/>
    </row>
    <row r="22" spans="1:6" x14ac:dyDescent="0.3">
      <c r="A22" s="23"/>
      <c r="B22" s="76" t="s">
        <v>34</v>
      </c>
      <c r="C22" s="74" t="e">
        <f t="shared" ref="C22:D24" si="1">RANK(C10,C$5:C$12,1)</f>
        <v>#VALUE!</v>
      </c>
      <c r="D22" s="74">
        <f t="shared" ca="1" si="1"/>
        <v>1</v>
      </c>
      <c r="E22" s="74" t="e">
        <f t="shared" ref="E22" ca="1" si="2">RANK(E10,E$5:E$12,1)</f>
        <v>#VALUE!</v>
      </c>
      <c r="F22" s="24"/>
    </row>
    <row r="23" spans="1:6" x14ac:dyDescent="0.3">
      <c r="A23" s="23"/>
      <c r="B23" s="76" t="s">
        <v>35</v>
      </c>
      <c r="C23" s="74" t="e">
        <f t="shared" si="1"/>
        <v>#VALUE!</v>
      </c>
      <c r="D23" s="74">
        <f t="shared" ca="1" si="1"/>
        <v>1</v>
      </c>
      <c r="E23" s="74" t="e">
        <f t="shared" ref="E23" ca="1" si="3">RANK(E11,E$5:E$12,1)</f>
        <v>#VALUE!</v>
      </c>
      <c r="F23" s="24"/>
    </row>
    <row r="24" spans="1:6" x14ac:dyDescent="0.3">
      <c r="A24" s="23"/>
      <c r="B24" s="76" t="s">
        <v>36</v>
      </c>
      <c r="C24" s="74" t="e">
        <f t="shared" si="1"/>
        <v>#VALUE!</v>
      </c>
      <c r="D24" s="74">
        <f t="shared" ca="1" si="1"/>
        <v>1</v>
      </c>
      <c r="E24" s="74" t="e">
        <f t="shared" ref="E24" ca="1" si="4">RANK(E12,E$5:E$12,1)</f>
        <v>#VALUE!</v>
      </c>
      <c r="F24" s="61" t="s">
        <v>102</v>
      </c>
    </row>
    <row r="25" spans="1:6" x14ac:dyDescent="0.3">
      <c r="B25" s="26"/>
      <c r="C25" s="26"/>
      <c r="D25" s="26"/>
      <c r="E25" s="26"/>
      <c r="F25" s="78" t="s">
        <v>65</v>
      </c>
    </row>
  </sheetData>
  <autoFilter ref="B4:E4" xr:uid="{7FC47EC6-BA9D-402A-BF29-56E2D171FF80}"/>
  <phoneticPr fontId="14" type="noConversion"/>
  <conditionalFormatting sqref="C5:D12">
    <cfRule type="colorScale" priority="18">
      <colorScale>
        <cfvo type="min"/>
        <cfvo type="percentile" val="50"/>
        <cfvo type="max"/>
        <color rgb="FF63BE7B"/>
        <color rgb="FFFFEB84"/>
        <color rgb="FFF8696B"/>
      </colorScale>
    </cfRule>
  </conditionalFormatting>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EE17AD-BAE8-4315-B2A7-9E68FFF5AE5D}">
  <sheetPr>
    <tabColor theme="5" tint="0.39997558519241921"/>
  </sheetPr>
  <dimension ref="A1:M29"/>
  <sheetViews>
    <sheetView workbookViewId="0">
      <selection activeCell="K28" sqref="K28"/>
    </sheetView>
  </sheetViews>
  <sheetFormatPr defaultRowHeight="14.4" x14ac:dyDescent="0.3"/>
  <cols>
    <col min="1" max="1" width="8.88671875" style="53"/>
    <col min="2" max="2" width="19.88671875" style="53" customWidth="1"/>
    <col min="3" max="3" width="17.77734375" style="53" customWidth="1"/>
    <col min="4" max="5" width="14.21875" style="53" customWidth="1"/>
    <col min="6" max="6" width="19.44140625" style="53" customWidth="1"/>
    <col min="7" max="7" width="19.6640625" style="53" customWidth="1"/>
    <col min="8" max="8" width="21.109375" style="53" customWidth="1"/>
    <col min="9" max="9" width="21.77734375" style="53" customWidth="1"/>
    <col min="10" max="10" width="22.6640625" style="53" bestFit="1" customWidth="1"/>
    <col min="11" max="11" width="40.6640625" style="53" customWidth="1"/>
    <col min="12" max="16384" width="8.88671875" style="53"/>
  </cols>
  <sheetData>
    <row r="1" spans="1:12" x14ac:dyDescent="0.3">
      <c r="B1" s="54"/>
      <c r="C1" s="54"/>
      <c r="D1" s="54"/>
      <c r="E1" s="54"/>
      <c r="F1" s="54"/>
      <c r="G1" s="54"/>
      <c r="H1" s="54"/>
      <c r="I1" s="54"/>
      <c r="J1" s="54"/>
      <c r="K1" s="54"/>
    </row>
    <row r="2" spans="1:12" x14ac:dyDescent="0.3">
      <c r="A2" s="55"/>
      <c r="B2" s="56" t="s">
        <v>52</v>
      </c>
      <c r="C2" s="57"/>
      <c r="D2" s="57"/>
      <c r="E2" s="57"/>
      <c r="F2" s="57"/>
      <c r="G2" s="57"/>
      <c r="H2" s="57"/>
      <c r="I2" s="57"/>
      <c r="J2" s="57"/>
      <c r="K2" s="57"/>
      <c r="L2" s="58"/>
    </row>
    <row r="3" spans="1:12" x14ac:dyDescent="0.3">
      <c r="B3" s="59"/>
      <c r="C3" s="59"/>
      <c r="D3" s="59"/>
      <c r="E3" s="59"/>
      <c r="F3" s="59"/>
      <c r="G3" s="59"/>
      <c r="H3" s="59"/>
      <c r="I3" s="59"/>
      <c r="J3" s="59"/>
      <c r="K3" s="60" t="s">
        <v>5</v>
      </c>
    </row>
    <row r="4" spans="1:12" x14ac:dyDescent="0.3">
      <c r="E4" s="54"/>
      <c r="F4" s="54"/>
      <c r="G4" s="54"/>
      <c r="H4" s="54"/>
      <c r="I4" s="54"/>
      <c r="J4" s="54"/>
      <c r="K4" s="61" t="s">
        <v>60</v>
      </c>
    </row>
    <row r="5" spans="1:12" x14ac:dyDescent="0.3">
      <c r="B5" s="62" t="s">
        <v>68</v>
      </c>
      <c r="C5" s="54"/>
      <c r="D5" s="63"/>
      <c r="E5" s="83" t="s">
        <v>55</v>
      </c>
      <c r="F5" s="72" t="s">
        <v>56</v>
      </c>
      <c r="G5" s="72"/>
      <c r="H5" s="72"/>
      <c r="I5" s="72"/>
      <c r="J5" s="72"/>
      <c r="K5" s="61" t="s">
        <v>61</v>
      </c>
    </row>
    <row r="6" spans="1:12" x14ac:dyDescent="0.3">
      <c r="A6" s="55"/>
      <c r="B6" s="65"/>
      <c r="C6" s="52" t="s">
        <v>54</v>
      </c>
      <c r="D6" s="52" t="s">
        <v>4</v>
      </c>
      <c r="E6" s="80" t="s">
        <v>57</v>
      </c>
      <c r="F6" s="64">
        <v>2</v>
      </c>
      <c r="G6" s="64">
        <v>2</v>
      </c>
      <c r="H6" s="64">
        <v>1</v>
      </c>
      <c r="I6" s="64">
        <v>2</v>
      </c>
      <c r="J6" s="64">
        <v>1</v>
      </c>
      <c r="K6" s="61" t="s">
        <v>62</v>
      </c>
    </row>
    <row r="7" spans="1:12" x14ac:dyDescent="0.3">
      <c r="A7" s="55"/>
      <c r="B7" s="52" t="s">
        <v>29</v>
      </c>
      <c r="C7" s="49">
        <f ca="1">SUMPRODUCT(F7:J7,$F$6:$J$6)/SUM($F$6:$J$6)</f>
        <v>0</v>
      </c>
      <c r="D7" s="50" t="e">
        <f t="shared" ref="D7:D13" ca="1" si="0">AVERAGE(F7:J7)</f>
        <v>#DIV/0!</v>
      </c>
      <c r="E7" s="81" cm="1">
        <f t="array" aca="1" ref="E7" ca="1">SUMPRODUCT(IFERROR($F7:$O7,0),IFERROR($F$6:$O$6,0))</f>
        <v>0</v>
      </c>
      <c r="F7" s="51" t="str">
        <f ca="1">IFERROR(INDEX(INDIRECT("'"&amp;F$5&amp;"'!$B$5:$C$20"),MATCH('Résumé - Faisabilité'!$B7,INDIRECT("'"&amp;F$5&amp;"'!$B$5:$B$20"),0),2),"")</f>
        <v/>
      </c>
      <c r="G7" s="51" t="str">
        <f ca="1">IFERROR(INDEX(INDIRECT("'"&amp;G$5&amp;"'!$B$5:$C$20"),MATCH('Résumé - Faisabilité'!$B7,INDIRECT("'"&amp;G$5&amp;"'!$B$5:$B$20"),0),2),"")</f>
        <v/>
      </c>
      <c r="H7" s="51" t="str">
        <f ca="1">IFERROR(INDEX(INDIRECT("'"&amp;H$5&amp;"'!$B$5:$C$20"),MATCH('Résumé - Faisabilité'!$B7,INDIRECT("'"&amp;H$5&amp;"'!$B$5:$B$20"),0),2),"")</f>
        <v/>
      </c>
      <c r="I7" s="51" t="str">
        <f ca="1">IFERROR(INDEX(INDIRECT("'"&amp;I$5&amp;"'!$B$5:$C$20"),MATCH('Résumé - Faisabilité'!$B7,INDIRECT("'"&amp;I$5&amp;"'!$B$5:$B$20"),0),2),"")</f>
        <v/>
      </c>
      <c r="J7" s="51" t="str">
        <f ca="1">IFERROR(INDEX(INDIRECT("'"&amp;J$5&amp;"'!$B$5:$C$20"),MATCH('Résumé - Faisabilité'!$B7,INDIRECT("'"&amp;J$5&amp;"'!$B$5:$B$20"),0),2),"")</f>
        <v/>
      </c>
      <c r="K7" s="61" t="s">
        <v>63</v>
      </c>
    </row>
    <row r="8" spans="1:12" x14ac:dyDescent="0.3">
      <c r="A8" s="55"/>
      <c r="B8" s="52" t="s">
        <v>30</v>
      </c>
      <c r="C8" s="49">
        <f t="shared" ref="C8:C13" ca="1" si="1">SUMPRODUCT(F8:J8,$F$6:$J$6)/SUM($F$6:$J$6)</f>
        <v>0</v>
      </c>
      <c r="D8" s="50" t="e">
        <f t="shared" ca="1" si="0"/>
        <v>#DIV/0!</v>
      </c>
      <c r="E8" s="81" cm="1">
        <f t="array" aca="1" ref="E8" ca="1">SUMPRODUCT(IFERROR($F8:$O8,0),IFERROR($F$6:$O$6,0))</f>
        <v>0</v>
      </c>
      <c r="F8" s="51" t="str">
        <f ca="1">IFERROR(INDEX(INDIRECT("'"&amp;F$5&amp;"'!$B$5:$C$20"),MATCH('Résumé - Faisabilité'!$B8,INDIRECT("'"&amp;F$5&amp;"'!$B$5:$B$20"),0),2),"")</f>
        <v/>
      </c>
      <c r="G8" s="51" t="str">
        <f ca="1">IFERROR(INDEX(INDIRECT("'"&amp;G$5&amp;"'!$B$5:$C$20"),MATCH('Résumé - Faisabilité'!$B8,INDIRECT("'"&amp;G$5&amp;"'!$B$5:$B$20"),0),2),"")</f>
        <v/>
      </c>
      <c r="H8" s="51" t="str">
        <f ca="1">IFERROR(INDEX(INDIRECT("'"&amp;H$5&amp;"'!$B$5:$C$20"),MATCH('Résumé - Faisabilité'!$B8,INDIRECT("'"&amp;H$5&amp;"'!$B$5:$B$20"),0),2),"")</f>
        <v/>
      </c>
      <c r="I8" s="51" t="str">
        <f ca="1">IFERROR(INDEX(INDIRECT("'"&amp;I$5&amp;"'!$B$5:$C$20"),MATCH('Résumé - Faisabilité'!$B8,INDIRECT("'"&amp;I$5&amp;"'!$B$5:$B$20"),0),2),"")</f>
        <v/>
      </c>
      <c r="J8" s="51" t="str">
        <f ca="1">IFERROR(INDEX(INDIRECT("'"&amp;J$5&amp;"'!$B$5:$C$20"),MATCH('Résumé - Faisabilité'!$B8,INDIRECT("'"&amp;J$5&amp;"'!$B$5:$B$20"),0),2),"")</f>
        <v/>
      </c>
      <c r="K8" s="66"/>
    </row>
    <row r="9" spans="1:12" x14ac:dyDescent="0.3">
      <c r="A9" s="55"/>
      <c r="B9" s="52" t="s">
        <v>31</v>
      </c>
      <c r="C9" s="49">
        <f t="shared" ca="1" si="1"/>
        <v>0</v>
      </c>
      <c r="D9" s="50" t="e">
        <f t="shared" ca="1" si="0"/>
        <v>#DIV/0!</v>
      </c>
      <c r="E9" s="81" cm="1">
        <f t="array" aca="1" ref="E9" ca="1">SUMPRODUCT(IFERROR($F9:$O9,0),IFERROR($F$6:$O$6,0))</f>
        <v>0</v>
      </c>
      <c r="F9" s="51" t="str">
        <f ca="1">IFERROR(INDEX(INDIRECT("'"&amp;F$5&amp;"'!$B$5:$C$20"),MATCH('Résumé - Faisabilité'!$B9,INDIRECT("'"&amp;F$5&amp;"'!$B$5:$B$20"),0),2),"")</f>
        <v/>
      </c>
      <c r="G9" s="51" t="str">
        <f ca="1">IFERROR(INDEX(INDIRECT("'"&amp;G$5&amp;"'!$B$5:$C$20"),MATCH('Résumé - Faisabilité'!$B9,INDIRECT("'"&amp;G$5&amp;"'!$B$5:$B$20"),0),2),"")</f>
        <v/>
      </c>
      <c r="H9" s="51" t="str">
        <f ca="1">IFERROR(INDEX(INDIRECT("'"&amp;H$5&amp;"'!$B$5:$C$20"),MATCH('Résumé - Faisabilité'!$B9,INDIRECT("'"&amp;H$5&amp;"'!$B$5:$B$20"),0),2),"")</f>
        <v/>
      </c>
      <c r="I9" s="51" t="str">
        <f ca="1">IFERROR(INDEX(INDIRECT("'"&amp;I$5&amp;"'!$B$5:$C$20"),MATCH('Résumé - Faisabilité'!$B9,INDIRECT("'"&amp;I$5&amp;"'!$B$5:$B$20"),0),2),"")</f>
        <v/>
      </c>
      <c r="J9" s="51" t="str">
        <f ca="1">IFERROR(INDEX(INDIRECT("'"&amp;J$5&amp;"'!$B$5:$C$20"),MATCH('Résumé - Faisabilité'!$B9,INDIRECT("'"&amp;J$5&amp;"'!$B$5:$B$20"),0),2),"")</f>
        <v/>
      </c>
      <c r="K9" s="66"/>
    </row>
    <row r="10" spans="1:12" x14ac:dyDescent="0.3">
      <c r="A10" s="55"/>
      <c r="B10" s="52" t="s">
        <v>32</v>
      </c>
      <c r="C10" s="49">
        <f t="shared" ca="1" si="1"/>
        <v>0</v>
      </c>
      <c r="D10" s="50" t="e">
        <f t="shared" ca="1" si="0"/>
        <v>#DIV/0!</v>
      </c>
      <c r="E10" s="81" cm="1">
        <f t="array" aca="1" ref="E10" ca="1">SUMPRODUCT(IFERROR($F10:$O10,0),IFERROR($F$6:$O$6,0))</f>
        <v>0</v>
      </c>
      <c r="F10" s="51" t="str">
        <f ca="1">IFERROR(INDEX(INDIRECT("'"&amp;F$5&amp;"'!$B$5:$C$20"),MATCH('Résumé - Faisabilité'!$B10,INDIRECT("'"&amp;F$5&amp;"'!$B$5:$B$20"),0),2),"")</f>
        <v/>
      </c>
      <c r="G10" s="51" t="str">
        <f ca="1">IFERROR(INDEX(INDIRECT("'"&amp;G$5&amp;"'!$B$5:$C$20"),MATCH('Résumé - Faisabilité'!$B10,INDIRECT("'"&amp;G$5&amp;"'!$B$5:$B$20"),0),2),"")</f>
        <v/>
      </c>
      <c r="H10" s="51" t="str">
        <f ca="1">IFERROR(INDEX(INDIRECT("'"&amp;H$5&amp;"'!$B$5:$C$20"),MATCH('Résumé - Faisabilité'!$B10,INDIRECT("'"&amp;H$5&amp;"'!$B$5:$B$20"),0),2),"")</f>
        <v/>
      </c>
      <c r="I10" s="51" t="str">
        <f ca="1">IFERROR(INDEX(INDIRECT("'"&amp;I$5&amp;"'!$B$5:$C$20"),MATCH('Résumé - Faisabilité'!$B10,INDIRECT("'"&amp;I$5&amp;"'!$B$5:$B$20"),0),2),"")</f>
        <v/>
      </c>
      <c r="J10" s="51" t="str">
        <f ca="1">IFERROR(INDEX(INDIRECT("'"&amp;J$5&amp;"'!$B$5:$C$20"),MATCH('Résumé - Faisabilité'!$B10,INDIRECT("'"&amp;J$5&amp;"'!$B$5:$B$20"),0),2),"")</f>
        <v/>
      </c>
      <c r="K10" s="66"/>
    </row>
    <row r="11" spans="1:12" x14ac:dyDescent="0.3">
      <c r="A11" s="55"/>
      <c r="B11" s="52" t="s">
        <v>33</v>
      </c>
      <c r="C11" s="49">
        <f t="shared" ca="1" si="1"/>
        <v>0</v>
      </c>
      <c r="D11" s="50" t="e">
        <f t="shared" ca="1" si="0"/>
        <v>#DIV/0!</v>
      </c>
      <c r="E11" s="81" cm="1">
        <f t="array" aca="1" ref="E11" ca="1">SUMPRODUCT(IFERROR($F11:$O11,0),IFERROR($F$6:$O$6,0))</f>
        <v>0</v>
      </c>
      <c r="F11" s="51" t="str">
        <f ca="1">IFERROR(INDEX(INDIRECT("'"&amp;F$5&amp;"'!$B$5:$C$20"),MATCH('Résumé - Faisabilité'!$B11,INDIRECT("'"&amp;F$5&amp;"'!$B$5:$B$20"),0),2),"")</f>
        <v/>
      </c>
      <c r="G11" s="51" t="str">
        <f ca="1">IFERROR(INDEX(INDIRECT("'"&amp;G$5&amp;"'!$B$5:$C$20"),MATCH('Résumé - Faisabilité'!$B11,INDIRECT("'"&amp;G$5&amp;"'!$B$5:$B$20"),0),2),"")</f>
        <v/>
      </c>
      <c r="H11" s="51" t="str">
        <f ca="1">IFERROR(INDEX(INDIRECT("'"&amp;H$5&amp;"'!$B$5:$C$20"),MATCH('Résumé - Faisabilité'!$B11,INDIRECT("'"&amp;H$5&amp;"'!$B$5:$B$20"),0),2),"")</f>
        <v/>
      </c>
      <c r="I11" s="51" t="str">
        <f ca="1">IFERROR(INDEX(INDIRECT("'"&amp;I$5&amp;"'!$B$5:$C$20"),MATCH('Résumé - Faisabilité'!$B11,INDIRECT("'"&amp;I$5&amp;"'!$B$5:$B$20"),0),2),"")</f>
        <v/>
      </c>
      <c r="J11" s="51" t="str">
        <f ca="1">IFERROR(INDEX(INDIRECT("'"&amp;J$5&amp;"'!$B$5:$C$20"),MATCH('Résumé - Faisabilité'!$B11,INDIRECT("'"&amp;J$5&amp;"'!$B$5:$B$20"),0),2),"")</f>
        <v/>
      </c>
      <c r="K11" s="66"/>
    </row>
    <row r="12" spans="1:12" x14ac:dyDescent="0.3">
      <c r="A12" s="55"/>
      <c r="B12" s="52" t="s">
        <v>34</v>
      </c>
      <c r="C12" s="49">
        <f t="shared" ca="1" si="1"/>
        <v>0</v>
      </c>
      <c r="D12" s="50" t="e">
        <f t="shared" ca="1" si="0"/>
        <v>#DIV/0!</v>
      </c>
      <c r="E12" s="81" cm="1">
        <f t="array" aca="1" ref="E12" ca="1">SUMPRODUCT(IFERROR($F12:$O12,0),IFERROR($F$6:$O$6,0))</f>
        <v>0</v>
      </c>
      <c r="F12" s="51" t="str">
        <f ca="1">IFERROR(INDEX(INDIRECT("'"&amp;F$5&amp;"'!$B$5:$C$20"),MATCH('Résumé - Faisabilité'!$B12,INDIRECT("'"&amp;F$5&amp;"'!$B$5:$B$20"),0),2),"")</f>
        <v/>
      </c>
      <c r="G12" s="51" t="str">
        <f ca="1">IFERROR(INDEX(INDIRECT("'"&amp;G$5&amp;"'!$B$5:$C$20"),MATCH('Résumé - Faisabilité'!$B12,INDIRECT("'"&amp;G$5&amp;"'!$B$5:$B$20"),0),2),"")</f>
        <v/>
      </c>
      <c r="H12" s="51" t="str">
        <f ca="1">IFERROR(INDEX(INDIRECT("'"&amp;H$5&amp;"'!$B$5:$C$20"),MATCH('Résumé - Faisabilité'!$B12,INDIRECT("'"&amp;H$5&amp;"'!$B$5:$B$20"),0),2),"")</f>
        <v/>
      </c>
      <c r="I12" s="51" t="str">
        <f ca="1">IFERROR(INDEX(INDIRECT("'"&amp;I$5&amp;"'!$B$5:$C$20"),MATCH('Résumé - Faisabilité'!$B12,INDIRECT("'"&amp;I$5&amp;"'!$B$5:$B$20"),0),2),"")</f>
        <v/>
      </c>
      <c r="J12" s="51" t="str">
        <f ca="1">IFERROR(INDEX(INDIRECT("'"&amp;J$5&amp;"'!$B$5:$C$20"),MATCH('Résumé - Faisabilité'!$B12,INDIRECT("'"&amp;J$5&amp;"'!$B$5:$B$20"),0),2),"")</f>
        <v/>
      </c>
      <c r="K12" s="66"/>
    </row>
    <row r="13" spans="1:12" x14ac:dyDescent="0.3">
      <c r="A13" s="55"/>
      <c r="B13" s="52" t="s">
        <v>35</v>
      </c>
      <c r="C13" s="49">
        <f t="shared" ca="1" si="1"/>
        <v>0</v>
      </c>
      <c r="D13" s="50" t="e">
        <f t="shared" ca="1" si="0"/>
        <v>#DIV/0!</v>
      </c>
      <c r="E13" s="81" cm="1">
        <f t="array" aca="1" ref="E13" ca="1">SUMPRODUCT(IFERROR($F13:$O13,0),IFERROR($F$6:$O$6,0))</f>
        <v>0</v>
      </c>
      <c r="F13" s="51" t="str">
        <f ca="1">IFERROR(INDEX(INDIRECT("'"&amp;F$5&amp;"'!$B$5:$C$20"),MATCH('Résumé - Faisabilité'!$B13,INDIRECT("'"&amp;F$5&amp;"'!$B$5:$B$20"),0),2),"")</f>
        <v/>
      </c>
      <c r="G13" s="51" t="str">
        <f ca="1">IFERROR(INDEX(INDIRECT("'"&amp;G$5&amp;"'!$B$5:$C$20"),MATCH('Résumé - Faisabilité'!$B13,INDIRECT("'"&amp;G$5&amp;"'!$B$5:$B$20"),0),2),"")</f>
        <v/>
      </c>
      <c r="H13" s="51" t="str">
        <f ca="1">IFERROR(INDEX(INDIRECT("'"&amp;H$5&amp;"'!$B$5:$C$20"),MATCH('Résumé - Faisabilité'!$B13,INDIRECT("'"&amp;H$5&amp;"'!$B$5:$B$20"),0),2),"")</f>
        <v/>
      </c>
      <c r="I13" s="51" t="str">
        <f ca="1">IFERROR(INDEX(INDIRECT("'"&amp;I$5&amp;"'!$B$5:$C$20"),MATCH('Résumé - Faisabilité'!$B13,INDIRECT("'"&amp;I$5&amp;"'!$B$5:$B$20"),0),2),"")</f>
        <v/>
      </c>
      <c r="J13" s="51" t="str">
        <f ca="1">IFERROR(INDEX(INDIRECT("'"&amp;J$5&amp;"'!$B$5:$C$20"),MATCH('Résumé - Faisabilité'!$B13,INDIRECT("'"&amp;J$5&amp;"'!$B$5:$B$20"),0),2),"")</f>
        <v/>
      </c>
      <c r="K13" s="66"/>
    </row>
    <row r="14" spans="1:12" x14ac:dyDescent="0.3">
      <c r="A14" s="55"/>
      <c r="B14" s="52" t="s">
        <v>36</v>
      </c>
      <c r="C14" s="49">
        <f ca="1">SUMPRODUCT(F14:J14,$F$6:$J$6)/SUM($F$6:$J$6)</f>
        <v>0</v>
      </c>
      <c r="D14" s="50" t="e">
        <f ca="1">AVERAGE(F14:J14)</f>
        <v>#DIV/0!</v>
      </c>
      <c r="E14" s="81" cm="1">
        <f t="array" aca="1" ref="E14" ca="1">SUMPRODUCT(IFERROR($F14:$O14,0),IFERROR($F$6:$O$6,0))</f>
        <v>0</v>
      </c>
      <c r="F14" s="51" t="str">
        <f ca="1">IFERROR(INDEX(INDIRECT("'"&amp;F$5&amp;"'!$B$5:$C$20"),MATCH('Résumé - Faisabilité'!$B14,INDIRECT("'"&amp;F$5&amp;"'!$B$5:$B$20"),0),2),"")</f>
        <v/>
      </c>
      <c r="G14" s="51" t="str">
        <f ca="1">IFERROR(INDEX(INDIRECT("'"&amp;G$5&amp;"'!$B$5:$C$20"),MATCH('Résumé - Faisabilité'!$B14,INDIRECT("'"&amp;G$5&amp;"'!$B$5:$B$20"),0),2),"")</f>
        <v/>
      </c>
      <c r="H14" s="51" t="str">
        <f ca="1">IFERROR(INDEX(INDIRECT("'"&amp;H$5&amp;"'!$B$5:$C$20"),MATCH('Résumé - Faisabilité'!$B14,INDIRECT("'"&amp;H$5&amp;"'!$B$5:$B$20"),0),2),"")</f>
        <v/>
      </c>
      <c r="I14" s="51" t="str">
        <f ca="1">IFERROR(INDEX(INDIRECT("'"&amp;I$5&amp;"'!$B$5:$C$20"),MATCH('Résumé - Faisabilité'!$B14,INDIRECT("'"&amp;I$5&amp;"'!$B$5:$B$20"),0),2),"")</f>
        <v/>
      </c>
      <c r="J14" s="51" t="str">
        <f ca="1">IFERROR(INDEX(INDIRECT("'"&amp;J$5&amp;"'!$B$5:$C$20"),MATCH('Résumé - Faisabilité'!$B14,INDIRECT("'"&amp;J$5&amp;"'!$B$5:$B$20"),0),2),"")</f>
        <v/>
      </c>
      <c r="K14" s="61" t="s">
        <v>64</v>
      </c>
    </row>
    <row r="15" spans="1:12" x14ac:dyDescent="0.3">
      <c r="B15" s="59"/>
      <c r="C15" s="59"/>
      <c r="D15" s="59"/>
      <c r="E15" s="79"/>
      <c r="F15" s="59"/>
      <c r="G15" s="59"/>
      <c r="H15" s="59"/>
      <c r="I15" s="59"/>
      <c r="J15" s="59"/>
      <c r="K15" s="78" t="s">
        <v>65</v>
      </c>
    </row>
    <row r="16" spans="1:12" x14ac:dyDescent="0.3">
      <c r="B16" s="54"/>
      <c r="C16" s="54"/>
      <c r="D16" s="54"/>
      <c r="E16" s="54"/>
      <c r="F16" s="54"/>
      <c r="G16" s="54"/>
      <c r="H16" s="54"/>
      <c r="I16" s="54"/>
      <c r="J16" s="54"/>
      <c r="K16" s="54"/>
    </row>
    <row r="17" spans="1:13" x14ac:dyDescent="0.3">
      <c r="A17" s="55"/>
      <c r="B17" s="56" t="s">
        <v>53</v>
      </c>
      <c r="C17" s="57"/>
      <c r="D17" s="57"/>
      <c r="E17" s="57"/>
      <c r="F17" s="57"/>
      <c r="G17" s="57"/>
      <c r="H17" s="57"/>
      <c r="I17" s="57"/>
      <c r="J17" s="57"/>
      <c r="K17" s="57"/>
      <c r="L17" s="58"/>
    </row>
    <row r="18" spans="1:13" x14ac:dyDescent="0.3">
      <c r="A18" s="55"/>
      <c r="B18" s="55"/>
      <c r="C18" s="55"/>
      <c r="D18" s="55"/>
      <c r="E18" s="55"/>
      <c r="F18" s="55"/>
      <c r="G18" s="55"/>
      <c r="H18" s="55"/>
      <c r="I18" s="55"/>
      <c r="J18" s="55"/>
      <c r="K18" s="55"/>
      <c r="L18" s="55"/>
      <c r="M18" s="55"/>
    </row>
    <row r="19" spans="1:13" x14ac:dyDescent="0.3">
      <c r="B19" s="62" t="s">
        <v>68</v>
      </c>
      <c r="C19" s="67"/>
      <c r="D19" s="67"/>
      <c r="F19" s="67"/>
      <c r="G19" s="67"/>
      <c r="H19" s="67"/>
      <c r="I19" s="67"/>
      <c r="J19" s="67"/>
      <c r="K19" s="67"/>
    </row>
    <row r="20" spans="1:13" x14ac:dyDescent="0.3">
      <c r="A20" s="55"/>
      <c r="B20" s="65"/>
      <c r="C20" s="73" t="s">
        <v>58</v>
      </c>
      <c r="D20" s="73" t="s">
        <v>59</v>
      </c>
      <c r="F20" s="52" t="str">
        <f>+F5</f>
        <v>2. Critère de faisabilité</v>
      </c>
      <c r="G20" s="52">
        <f>+G5</f>
        <v>0</v>
      </c>
      <c r="H20" s="52">
        <f>+H5</f>
        <v>0</v>
      </c>
      <c r="I20" s="52">
        <f>+I5</f>
        <v>0</v>
      </c>
      <c r="J20" s="52">
        <f>+J5</f>
        <v>0</v>
      </c>
    </row>
    <row r="21" spans="1:13" x14ac:dyDescent="0.3">
      <c r="A21" s="55"/>
      <c r="B21" s="52" t="str">
        <f>B7</f>
        <v>Vaccin 1</v>
      </c>
      <c r="C21" s="68">
        <f ca="1">RANK(C7,C$7:C$15,1)</f>
        <v>1</v>
      </c>
      <c r="D21" s="68" t="e">
        <f ca="1">RANK(D7,D$7:D$15,1)</f>
        <v>#DIV/0!</v>
      </c>
      <c r="F21" s="68" t="e">
        <f t="shared" ref="F21:J28" ca="1" si="2">RANK(F7,F$7:F$15,1)</f>
        <v>#VALUE!</v>
      </c>
      <c r="G21" s="68" t="e">
        <f t="shared" ca="1" si="2"/>
        <v>#VALUE!</v>
      </c>
      <c r="H21" s="68" t="e">
        <f t="shared" ca="1" si="2"/>
        <v>#VALUE!</v>
      </c>
      <c r="I21" s="68" t="e">
        <f t="shared" ca="1" si="2"/>
        <v>#VALUE!</v>
      </c>
      <c r="J21" s="68" t="e">
        <f t="shared" ca="1" si="2"/>
        <v>#VALUE!</v>
      </c>
    </row>
    <row r="22" spans="1:13" x14ac:dyDescent="0.3">
      <c r="A22" s="55"/>
      <c r="B22" s="52" t="str">
        <f t="shared" ref="B22:B28" si="3">B8</f>
        <v>Vaccin 2</v>
      </c>
      <c r="C22" s="68">
        <f t="shared" ref="C22:D22" ca="1" si="4">RANK(C8,C$7:C$15,1)</f>
        <v>1</v>
      </c>
      <c r="D22" s="68" t="e">
        <f t="shared" ca="1" si="4"/>
        <v>#DIV/0!</v>
      </c>
      <c r="F22" s="68" t="e">
        <f t="shared" ca="1" si="2"/>
        <v>#VALUE!</v>
      </c>
      <c r="G22" s="68" t="e">
        <f t="shared" ca="1" si="2"/>
        <v>#VALUE!</v>
      </c>
      <c r="H22" s="68" t="e">
        <f t="shared" ca="1" si="2"/>
        <v>#VALUE!</v>
      </c>
      <c r="I22" s="68" t="e">
        <f t="shared" ca="1" si="2"/>
        <v>#VALUE!</v>
      </c>
      <c r="J22" s="68" t="e">
        <f t="shared" ca="1" si="2"/>
        <v>#VALUE!</v>
      </c>
    </row>
    <row r="23" spans="1:13" x14ac:dyDescent="0.3">
      <c r="A23" s="55"/>
      <c r="B23" s="52" t="str">
        <f t="shared" si="3"/>
        <v>Vaccin 3</v>
      </c>
      <c r="C23" s="68">
        <f t="shared" ref="C23:D23" ca="1" si="5">RANK(C9,C$7:C$15,1)</f>
        <v>1</v>
      </c>
      <c r="D23" s="68" t="e">
        <f t="shared" ca="1" si="5"/>
        <v>#DIV/0!</v>
      </c>
      <c r="F23" s="68" t="e">
        <f t="shared" ca="1" si="2"/>
        <v>#VALUE!</v>
      </c>
      <c r="G23" s="68" t="e">
        <f t="shared" ca="1" si="2"/>
        <v>#VALUE!</v>
      </c>
      <c r="H23" s="68" t="e">
        <f t="shared" ca="1" si="2"/>
        <v>#VALUE!</v>
      </c>
      <c r="I23" s="68" t="e">
        <f t="shared" ca="1" si="2"/>
        <v>#VALUE!</v>
      </c>
      <c r="J23" s="68" t="e">
        <f t="shared" ca="1" si="2"/>
        <v>#VALUE!</v>
      </c>
    </row>
    <row r="24" spans="1:13" x14ac:dyDescent="0.3">
      <c r="A24" s="55"/>
      <c r="B24" s="52" t="str">
        <f t="shared" si="3"/>
        <v>Vaccin 4</v>
      </c>
      <c r="C24" s="68">
        <f t="shared" ref="C24:D24" ca="1" si="6">RANK(C10,C$7:C$15,1)</f>
        <v>1</v>
      </c>
      <c r="D24" s="68" t="e">
        <f t="shared" ca="1" si="6"/>
        <v>#DIV/0!</v>
      </c>
      <c r="F24" s="68" t="e">
        <f t="shared" ca="1" si="2"/>
        <v>#VALUE!</v>
      </c>
      <c r="G24" s="68" t="e">
        <f t="shared" ca="1" si="2"/>
        <v>#VALUE!</v>
      </c>
      <c r="H24" s="68" t="e">
        <f t="shared" ca="1" si="2"/>
        <v>#VALUE!</v>
      </c>
      <c r="I24" s="68" t="e">
        <f t="shared" ca="1" si="2"/>
        <v>#VALUE!</v>
      </c>
      <c r="J24" s="68" t="e">
        <f t="shared" ca="1" si="2"/>
        <v>#VALUE!</v>
      </c>
    </row>
    <row r="25" spans="1:13" x14ac:dyDescent="0.3">
      <c r="A25" s="55"/>
      <c r="B25" s="52" t="str">
        <f t="shared" si="3"/>
        <v>Vaccin 5</v>
      </c>
      <c r="C25" s="68">
        <f t="shared" ref="C25:D25" ca="1" si="7">RANK(C11,C$7:C$15,1)</f>
        <v>1</v>
      </c>
      <c r="D25" s="68" t="e">
        <f t="shared" ca="1" si="7"/>
        <v>#DIV/0!</v>
      </c>
      <c r="F25" s="68" t="e">
        <f t="shared" ca="1" si="2"/>
        <v>#VALUE!</v>
      </c>
      <c r="G25" s="68" t="e">
        <f t="shared" ca="1" si="2"/>
        <v>#VALUE!</v>
      </c>
      <c r="H25" s="68" t="e">
        <f t="shared" ca="1" si="2"/>
        <v>#VALUE!</v>
      </c>
      <c r="I25" s="68" t="e">
        <f t="shared" ca="1" si="2"/>
        <v>#VALUE!</v>
      </c>
      <c r="J25" s="68" t="e">
        <f t="shared" ca="1" si="2"/>
        <v>#VALUE!</v>
      </c>
    </row>
    <row r="26" spans="1:13" x14ac:dyDescent="0.3">
      <c r="A26" s="55"/>
      <c r="B26" s="52" t="str">
        <f t="shared" si="3"/>
        <v>Vaccin 6</v>
      </c>
      <c r="C26" s="68">
        <f t="shared" ref="C26:D26" ca="1" si="8">RANK(C12,C$7:C$15,1)</f>
        <v>1</v>
      </c>
      <c r="D26" s="68" t="e">
        <f t="shared" ca="1" si="8"/>
        <v>#DIV/0!</v>
      </c>
      <c r="F26" s="68" t="e">
        <f t="shared" ca="1" si="2"/>
        <v>#VALUE!</v>
      </c>
      <c r="G26" s="68" t="e">
        <f t="shared" ca="1" si="2"/>
        <v>#VALUE!</v>
      </c>
      <c r="H26" s="68" t="e">
        <f t="shared" ca="1" si="2"/>
        <v>#VALUE!</v>
      </c>
      <c r="I26" s="68" t="e">
        <f t="shared" ca="1" si="2"/>
        <v>#VALUE!</v>
      </c>
      <c r="J26" s="68" t="e">
        <f t="shared" ca="1" si="2"/>
        <v>#VALUE!</v>
      </c>
    </row>
    <row r="27" spans="1:13" x14ac:dyDescent="0.3">
      <c r="A27" s="55"/>
      <c r="B27" s="52" t="str">
        <f t="shared" si="3"/>
        <v>Vaccin 7</v>
      </c>
      <c r="C27" s="68">
        <f t="shared" ref="C27:D27" ca="1" si="9">RANK(C13,C$7:C$15,1)</f>
        <v>1</v>
      </c>
      <c r="D27" s="68" t="e">
        <f t="shared" ca="1" si="9"/>
        <v>#DIV/0!</v>
      </c>
      <c r="F27" s="68" t="e">
        <f t="shared" ca="1" si="2"/>
        <v>#VALUE!</v>
      </c>
      <c r="G27" s="68" t="e">
        <f t="shared" ca="1" si="2"/>
        <v>#VALUE!</v>
      </c>
      <c r="H27" s="68" t="e">
        <f t="shared" ca="1" si="2"/>
        <v>#VALUE!</v>
      </c>
      <c r="I27" s="68" t="e">
        <f t="shared" ca="1" si="2"/>
        <v>#VALUE!</v>
      </c>
      <c r="J27" s="68" t="e">
        <f t="shared" ca="1" si="2"/>
        <v>#VALUE!</v>
      </c>
    </row>
    <row r="28" spans="1:13" x14ac:dyDescent="0.3">
      <c r="A28" s="55"/>
      <c r="B28" s="52" t="str">
        <f t="shared" si="3"/>
        <v>Vaccin 8</v>
      </c>
      <c r="C28" s="68">
        <f t="shared" ref="C28:D28" ca="1" si="10">RANK(C14,C$7:C$15,1)</f>
        <v>1</v>
      </c>
      <c r="D28" s="68" t="e">
        <f t="shared" ca="1" si="10"/>
        <v>#DIV/0!</v>
      </c>
      <c r="F28" s="68" t="e">
        <f t="shared" ca="1" si="2"/>
        <v>#VALUE!</v>
      </c>
      <c r="G28" s="68" t="e">
        <f t="shared" ca="1" si="2"/>
        <v>#VALUE!</v>
      </c>
      <c r="H28" s="68" t="e">
        <f t="shared" ca="1" si="2"/>
        <v>#VALUE!</v>
      </c>
      <c r="I28" s="68" t="e">
        <f t="shared" ca="1" si="2"/>
        <v>#VALUE!</v>
      </c>
      <c r="J28" s="68" t="e">
        <f t="shared" ca="1" si="2"/>
        <v>#VALUE!</v>
      </c>
      <c r="K28" s="61" t="s">
        <v>66</v>
      </c>
    </row>
    <row r="29" spans="1:13" x14ac:dyDescent="0.3">
      <c r="B29" s="59"/>
      <c r="C29" s="59"/>
      <c r="D29" s="59"/>
      <c r="F29" s="59"/>
      <c r="G29" s="59"/>
      <c r="H29" s="59"/>
      <c r="I29" s="59"/>
      <c r="J29" s="59"/>
      <c r="K29" s="78" t="s">
        <v>65</v>
      </c>
    </row>
  </sheetData>
  <phoneticPr fontId="14" type="noConversion"/>
  <conditionalFormatting sqref="C7:C14">
    <cfRule type="colorScale" priority="5">
      <colorScale>
        <cfvo type="min"/>
        <cfvo type="percentile" val="50"/>
        <cfvo type="max"/>
        <color rgb="FF63BE7B"/>
        <color rgb="FFFFEB84"/>
        <color rgb="FFF8696B"/>
      </colorScale>
    </cfRule>
  </conditionalFormatting>
  <conditionalFormatting sqref="C21:C28">
    <cfRule type="colorScale" priority="3">
      <colorScale>
        <cfvo type="min"/>
        <cfvo type="percentile" val="50"/>
        <cfvo type="max"/>
        <color rgb="FF63BE7B"/>
        <color rgb="FFFFEB84"/>
        <color rgb="FFF8696B"/>
      </colorScale>
    </cfRule>
  </conditionalFormatting>
  <conditionalFormatting sqref="D7:D14">
    <cfRule type="colorScale" priority="6">
      <colorScale>
        <cfvo type="min"/>
        <cfvo type="percentile" val="50"/>
        <cfvo type="max"/>
        <color rgb="FF63BE7B"/>
        <color rgb="FFFFEB84"/>
        <color rgb="FFF8696B"/>
      </colorScale>
    </cfRule>
  </conditionalFormatting>
  <conditionalFormatting sqref="D21:D28">
    <cfRule type="colorScale" priority="2">
      <colorScale>
        <cfvo type="min"/>
        <cfvo type="percentile" val="50"/>
        <cfvo type="max"/>
        <color rgb="FF63BE7B"/>
        <color rgb="FFFFEB84"/>
        <color rgb="FFF8696B"/>
      </colorScale>
    </cfRule>
  </conditionalFormatting>
  <conditionalFormatting sqref="F7:J14">
    <cfRule type="colorScale" priority="7">
      <colorScale>
        <cfvo type="min"/>
        <cfvo type="percentile" val="50"/>
        <cfvo type="max"/>
        <color rgb="FF63BE7B"/>
        <color rgb="FFFFEB84"/>
        <color rgb="FFF8696B"/>
      </colorScale>
    </cfRule>
  </conditionalFormatting>
  <conditionalFormatting sqref="F21:J28">
    <cfRule type="colorScale" priority="4">
      <colorScale>
        <cfvo type="min"/>
        <cfvo type="percentile" val="50"/>
        <cfvo type="max"/>
        <color rgb="FF63BE7B"/>
        <color rgb="FFFFEB84"/>
        <color rgb="FFF8696B"/>
      </colorScale>
    </cfRule>
  </conditionalFormatting>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BB7751-039E-4DAB-93CE-43A773D417AF}">
  <sheetPr>
    <tabColor theme="4" tint="0.79998168889431442"/>
  </sheetPr>
  <dimension ref="A1:R36"/>
  <sheetViews>
    <sheetView workbookViewId="0">
      <selection activeCell="C5" sqref="C5"/>
    </sheetView>
  </sheetViews>
  <sheetFormatPr defaultRowHeight="14.4" x14ac:dyDescent="0.3"/>
  <cols>
    <col min="1" max="2" width="8.88671875" style="1"/>
    <col min="3" max="3" width="14.77734375" style="1" customWidth="1"/>
    <col min="4" max="11" width="8.88671875" style="1"/>
    <col min="12" max="12" width="19" style="1" customWidth="1"/>
    <col min="13" max="13" width="16.109375" style="1" customWidth="1"/>
    <col min="14" max="15" width="11" style="1" customWidth="1"/>
    <col min="16" max="16384" width="8.88671875" style="1"/>
  </cols>
  <sheetData>
    <row r="1" spans="1:18" x14ac:dyDescent="0.3">
      <c r="B1" s="25"/>
      <c r="C1" s="25"/>
      <c r="D1" s="25"/>
      <c r="E1" s="25"/>
      <c r="F1" s="25"/>
      <c r="G1" s="25"/>
      <c r="H1" s="25"/>
      <c r="I1" s="25"/>
      <c r="J1" s="25"/>
      <c r="K1" s="25"/>
      <c r="L1" s="25"/>
      <c r="M1" s="25"/>
      <c r="N1" s="25"/>
      <c r="O1" s="25"/>
      <c r="P1" s="25"/>
      <c r="Q1" s="25"/>
    </row>
    <row r="2" spans="1:18" x14ac:dyDescent="0.3">
      <c r="A2" s="23"/>
      <c r="B2" s="27" t="s">
        <v>23</v>
      </c>
      <c r="C2" s="28"/>
      <c r="D2" s="28"/>
      <c r="E2" s="28"/>
      <c r="F2" s="28"/>
      <c r="G2" s="28"/>
      <c r="H2" s="28"/>
      <c r="I2" s="28"/>
      <c r="J2" s="28"/>
      <c r="K2" s="28"/>
      <c r="L2" s="28"/>
      <c r="M2" s="28"/>
      <c r="N2" s="28"/>
      <c r="O2" s="28"/>
      <c r="P2" s="28"/>
      <c r="Q2" s="28"/>
      <c r="R2" s="24"/>
    </row>
    <row r="3" spans="1:18" x14ac:dyDescent="0.3">
      <c r="B3" s="26"/>
      <c r="C3" s="26"/>
      <c r="D3" s="26"/>
      <c r="E3" s="26"/>
      <c r="F3" s="26"/>
      <c r="G3" s="26"/>
      <c r="H3" s="26"/>
      <c r="I3" s="26"/>
      <c r="J3" s="26"/>
      <c r="K3" s="26"/>
      <c r="L3" s="26"/>
      <c r="M3" s="26"/>
      <c r="N3" s="26"/>
      <c r="O3" s="26"/>
      <c r="P3" s="26"/>
      <c r="Q3" s="26"/>
    </row>
    <row r="4" spans="1:18" x14ac:dyDescent="0.3">
      <c r="B4" s="25"/>
      <c r="C4" s="25"/>
      <c r="D4" s="25"/>
      <c r="E4" s="25"/>
      <c r="F4" s="25"/>
      <c r="G4" s="25"/>
      <c r="H4" s="25"/>
      <c r="I4" s="25"/>
      <c r="J4" s="25"/>
      <c r="K4" s="25"/>
    </row>
    <row r="5" spans="1:18" x14ac:dyDescent="0.3">
      <c r="A5" s="23"/>
      <c r="B5" s="31" t="s">
        <v>28</v>
      </c>
      <c r="C5" s="32" t="s">
        <v>27</v>
      </c>
      <c r="D5" s="33">
        <v>1</v>
      </c>
      <c r="E5" s="33">
        <v>2</v>
      </c>
      <c r="F5" s="33">
        <v>3</v>
      </c>
      <c r="G5" s="33">
        <v>4</v>
      </c>
      <c r="H5" s="33">
        <v>5</v>
      </c>
      <c r="I5" s="33">
        <v>6</v>
      </c>
      <c r="J5" s="33">
        <v>7</v>
      </c>
      <c r="K5" s="34">
        <v>8</v>
      </c>
      <c r="L5" s="24"/>
    </row>
    <row r="6" spans="1:18" x14ac:dyDescent="0.3">
      <c r="A6" s="23"/>
      <c r="B6" s="35" t="s">
        <v>29</v>
      </c>
      <c r="C6" s="18" t="str">
        <f>IFERROR(SUM(D6:Q6)/COUNTA($C$19:$C$200),"")</f>
        <v/>
      </c>
      <c r="D6" s="19">
        <f t="shared" ref="D6:K13" si="0">COUNTIF(B$19:B$200,$B6)*B$18</f>
        <v>0</v>
      </c>
      <c r="E6" s="19">
        <f t="shared" si="0"/>
        <v>0</v>
      </c>
      <c r="F6" s="19">
        <f t="shared" si="0"/>
        <v>0</v>
      </c>
      <c r="G6" s="19">
        <f t="shared" si="0"/>
        <v>0</v>
      </c>
      <c r="H6" s="19">
        <f t="shared" si="0"/>
        <v>0</v>
      </c>
      <c r="I6" s="19">
        <f t="shared" si="0"/>
        <v>0</v>
      </c>
      <c r="J6" s="19">
        <f t="shared" si="0"/>
        <v>0</v>
      </c>
      <c r="K6" s="36">
        <f t="shared" si="0"/>
        <v>0</v>
      </c>
      <c r="L6" s="24"/>
    </row>
    <row r="7" spans="1:18" x14ac:dyDescent="0.3">
      <c r="A7" s="23"/>
      <c r="B7" s="35" t="s">
        <v>30</v>
      </c>
      <c r="C7" s="18" t="str">
        <f t="shared" ref="C7:C13" si="1">IFERROR(SUM(D7:Q7)/COUNTA($C$19:$C$200),"")</f>
        <v/>
      </c>
      <c r="D7" s="19">
        <f t="shared" si="0"/>
        <v>0</v>
      </c>
      <c r="E7" s="19">
        <f t="shared" si="0"/>
        <v>0</v>
      </c>
      <c r="F7" s="19">
        <f t="shared" si="0"/>
        <v>0</v>
      </c>
      <c r="G7" s="19">
        <f t="shared" si="0"/>
        <v>0</v>
      </c>
      <c r="H7" s="19">
        <f t="shared" si="0"/>
        <v>0</v>
      </c>
      <c r="I7" s="19">
        <f t="shared" si="0"/>
        <v>0</v>
      </c>
      <c r="J7" s="19">
        <f t="shared" si="0"/>
        <v>0</v>
      </c>
      <c r="K7" s="36">
        <f t="shared" si="0"/>
        <v>0</v>
      </c>
      <c r="L7" s="24"/>
    </row>
    <row r="8" spans="1:18" x14ac:dyDescent="0.3">
      <c r="A8" s="23"/>
      <c r="B8" s="35" t="s">
        <v>31</v>
      </c>
      <c r="C8" s="18" t="str">
        <f t="shared" si="1"/>
        <v/>
      </c>
      <c r="D8" s="19">
        <f t="shared" si="0"/>
        <v>0</v>
      </c>
      <c r="E8" s="19">
        <f t="shared" si="0"/>
        <v>0</v>
      </c>
      <c r="F8" s="19">
        <f t="shared" si="0"/>
        <v>0</v>
      </c>
      <c r="G8" s="19">
        <f t="shared" si="0"/>
        <v>0</v>
      </c>
      <c r="H8" s="19">
        <f t="shared" si="0"/>
        <v>0</v>
      </c>
      <c r="I8" s="19">
        <f t="shared" si="0"/>
        <v>0</v>
      </c>
      <c r="J8" s="19">
        <f t="shared" si="0"/>
        <v>0</v>
      </c>
      <c r="K8" s="36">
        <f t="shared" si="0"/>
        <v>0</v>
      </c>
      <c r="L8" s="24"/>
    </row>
    <row r="9" spans="1:18" x14ac:dyDescent="0.3">
      <c r="A9" s="23"/>
      <c r="B9" s="35" t="s">
        <v>32</v>
      </c>
      <c r="C9" s="18" t="str">
        <f t="shared" si="1"/>
        <v/>
      </c>
      <c r="D9" s="19">
        <f t="shared" si="0"/>
        <v>0</v>
      </c>
      <c r="E9" s="19">
        <f t="shared" si="0"/>
        <v>0</v>
      </c>
      <c r="F9" s="19">
        <f t="shared" si="0"/>
        <v>0</v>
      </c>
      <c r="G9" s="19">
        <f t="shared" si="0"/>
        <v>0</v>
      </c>
      <c r="H9" s="19">
        <f t="shared" si="0"/>
        <v>0</v>
      </c>
      <c r="I9" s="19">
        <f t="shared" si="0"/>
        <v>0</v>
      </c>
      <c r="J9" s="19">
        <f t="shared" si="0"/>
        <v>0</v>
      </c>
      <c r="K9" s="36">
        <f t="shared" si="0"/>
        <v>0</v>
      </c>
      <c r="L9" s="24"/>
    </row>
    <row r="10" spans="1:18" x14ac:dyDescent="0.3">
      <c r="A10" s="23"/>
      <c r="B10" s="35" t="s">
        <v>33</v>
      </c>
      <c r="C10" s="18" t="str">
        <f t="shared" si="1"/>
        <v/>
      </c>
      <c r="D10" s="19">
        <f t="shared" si="0"/>
        <v>0</v>
      </c>
      <c r="E10" s="19">
        <f t="shared" si="0"/>
        <v>0</v>
      </c>
      <c r="F10" s="19">
        <f t="shared" si="0"/>
        <v>0</v>
      </c>
      <c r="G10" s="19">
        <f t="shared" si="0"/>
        <v>0</v>
      </c>
      <c r="H10" s="19">
        <f t="shared" si="0"/>
        <v>0</v>
      </c>
      <c r="I10" s="19">
        <f t="shared" si="0"/>
        <v>0</v>
      </c>
      <c r="J10" s="19">
        <f t="shared" si="0"/>
        <v>0</v>
      </c>
      <c r="K10" s="36">
        <f t="shared" si="0"/>
        <v>0</v>
      </c>
      <c r="L10" s="24"/>
    </row>
    <row r="11" spans="1:18" x14ac:dyDescent="0.3">
      <c r="A11" s="23"/>
      <c r="B11" s="35" t="s">
        <v>34</v>
      </c>
      <c r="C11" s="18" t="str">
        <f t="shared" si="1"/>
        <v/>
      </c>
      <c r="D11" s="19">
        <f t="shared" si="0"/>
        <v>0</v>
      </c>
      <c r="E11" s="19">
        <f t="shared" si="0"/>
        <v>0</v>
      </c>
      <c r="F11" s="19">
        <f t="shared" si="0"/>
        <v>0</v>
      </c>
      <c r="G11" s="19">
        <f t="shared" si="0"/>
        <v>0</v>
      </c>
      <c r="H11" s="19">
        <f t="shared" si="0"/>
        <v>0</v>
      </c>
      <c r="I11" s="19">
        <f t="shared" si="0"/>
        <v>0</v>
      </c>
      <c r="J11" s="19">
        <f t="shared" si="0"/>
        <v>0</v>
      </c>
      <c r="K11" s="36">
        <f t="shared" si="0"/>
        <v>0</v>
      </c>
      <c r="L11" s="24"/>
    </row>
    <row r="12" spans="1:18" x14ac:dyDescent="0.3">
      <c r="A12" s="23"/>
      <c r="B12" s="35" t="s">
        <v>35</v>
      </c>
      <c r="C12" s="18" t="str">
        <f t="shared" si="1"/>
        <v/>
      </c>
      <c r="D12" s="19">
        <f t="shared" si="0"/>
        <v>0</v>
      </c>
      <c r="E12" s="19">
        <f t="shared" si="0"/>
        <v>0</v>
      </c>
      <c r="F12" s="19">
        <f t="shared" si="0"/>
        <v>0</v>
      </c>
      <c r="G12" s="19">
        <f t="shared" si="0"/>
        <v>0</v>
      </c>
      <c r="H12" s="19">
        <f t="shared" si="0"/>
        <v>0</v>
      </c>
      <c r="I12" s="19">
        <f t="shared" si="0"/>
        <v>0</v>
      </c>
      <c r="J12" s="19">
        <f t="shared" si="0"/>
        <v>0</v>
      </c>
      <c r="K12" s="36">
        <f t="shared" si="0"/>
        <v>0</v>
      </c>
      <c r="L12" s="24"/>
    </row>
    <row r="13" spans="1:18" x14ac:dyDescent="0.3">
      <c r="A13" s="23"/>
      <c r="B13" s="37" t="s">
        <v>36</v>
      </c>
      <c r="C13" s="38" t="str">
        <f t="shared" si="1"/>
        <v/>
      </c>
      <c r="D13" s="39">
        <f t="shared" si="0"/>
        <v>0</v>
      </c>
      <c r="E13" s="39">
        <f t="shared" si="0"/>
        <v>0</v>
      </c>
      <c r="F13" s="39">
        <f t="shared" si="0"/>
        <v>0</v>
      </c>
      <c r="G13" s="39">
        <f t="shared" si="0"/>
        <v>0</v>
      </c>
      <c r="H13" s="39">
        <f t="shared" si="0"/>
        <v>0</v>
      </c>
      <c r="I13" s="39">
        <f t="shared" si="0"/>
        <v>0</v>
      </c>
      <c r="J13" s="39">
        <f t="shared" si="0"/>
        <v>0</v>
      </c>
      <c r="K13" s="40">
        <f t="shared" si="0"/>
        <v>0</v>
      </c>
      <c r="L13" s="24"/>
    </row>
    <row r="14" spans="1:18" x14ac:dyDescent="0.3">
      <c r="B14" s="26"/>
      <c r="C14" s="26"/>
      <c r="D14" s="48" t="b">
        <f>SUM(D6:D13)/D$5=COUNTA($B$19:$B$1048576)</f>
        <v>1</v>
      </c>
      <c r="E14" s="48" t="b">
        <f t="shared" ref="E14:K14" si="2">SUM(E6:E13)/E$5=COUNTA($B$19:$B$1048576)</f>
        <v>1</v>
      </c>
      <c r="F14" s="48" t="b">
        <f t="shared" si="2"/>
        <v>1</v>
      </c>
      <c r="G14" s="48" t="b">
        <f t="shared" si="2"/>
        <v>1</v>
      </c>
      <c r="H14" s="48" t="b">
        <f t="shared" si="2"/>
        <v>1</v>
      </c>
      <c r="I14" s="48" t="b">
        <f t="shared" si="2"/>
        <v>1</v>
      </c>
      <c r="J14" s="48" t="b">
        <f t="shared" si="2"/>
        <v>1</v>
      </c>
      <c r="K14" s="48" t="b">
        <f t="shared" si="2"/>
        <v>1</v>
      </c>
    </row>
    <row r="15" spans="1:18" x14ac:dyDescent="0.3">
      <c r="B15" s="25"/>
      <c r="C15" s="25"/>
      <c r="D15" s="25"/>
      <c r="E15" s="25"/>
      <c r="F15" s="25"/>
      <c r="G15" s="25"/>
      <c r="H15" s="25"/>
      <c r="I15" s="25"/>
      <c r="J15" s="25"/>
      <c r="K15" s="25"/>
      <c r="L15" s="25"/>
      <c r="M15" s="25"/>
      <c r="N15" s="25"/>
      <c r="O15" s="25"/>
      <c r="P15" s="25"/>
      <c r="Q15" s="25"/>
    </row>
    <row r="16" spans="1:18" x14ac:dyDescent="0.3">
      <c r="A16" s="23"/>
      <c r="B16" s="27" t="s">
        <v>24</v>
      </c>
      <c r="C16" s="28"/>
      <c r="D16" s="28"/>
      <c r="E16" s="28"/>
      <c r="F16" s="28"/>
      <c r="G16" s="28"/>
      <c r="H16" s="28"/>
      <c r="I16" s="28"/>
      <c r="J16" s="28"/>
      <c r="K16" s="28"/>
      <c r="L16" s="28"/>
      <c r="M16" s="28"/>
      <c r="N16" s="28"/>
      <c r="O16" s="28"/>
      <c r="P16" s="28"/>
      <c r="Q16" s="28"/>
      <c r="R16" s="24"/>
    </row>
    <row r="17" spans="1:17" x14ac:dyDescent="0.3">
      <c r="B17" s="30"/>
      <c r="C17" s="30"/>
      <c r="D17" s="30"/>
      <c r="E17" s="30"/>
      <c r="F17" s="30"/>
      <c r="G17" s="30"/>
      <c r="H17" s="30"/>
      <c r="I17" s="30"/>
      <c r="J17" s="30"/>
      <c r="K17" s="30"/>
      <c r="L17" s="30"/>
      <c r="M17" s="30"/>
      <c r="N17" s="30"/>
      <c r="O17" s="26"/>
      <c r="P17" s="26"/>
      <c r="Q17" s="26"/>
    </row>
    <row r="18" spans="1:17" x14ac:dyDescent="0.3">
      <c r="A18" s="23"/>
      <c r="B18" s="31">
        <v>1</v>
      </c>
      <c r="C18" s="41">
        <v>2</v>
      </c>
      <c r="D18" s="41">
        <v>3</v>
      </c>
      <c r="E18" s="41">
        <v>4</v>
      </c>
      <c r="F18" s="41">
        <v>5</v>
      </c>
      <c r="G18" s="41">
        <v>6</v>
      </c>
      <c r="H18" s="41">
        <v>7</v>
      </c>
      <c r="I18" s="41">
        <v>8</v>
      </c>
      <c r="J18" s="41" t="s">
        <v>37</v>
      </c>
      <c r="K18" s="41" t="s">
        <v>38</v>
      </c>
      <c r="L18" s="41" t="s">
        <v>39</v>
      </c>
      <c r="M18" s="41" t="s">
        <v>3</v>
      </c>
      <c r="N18" s="42" t="s">
        <v>40</v>
      </c>
      <c r="O18" s="24"/>
    </row>
    <row r="19" spans="1:17" x14ac:dyDescent="0.3">
      <c r="B19" s="35"/>
      <c r="C19" s="37"/>
      <c r="D19" s="35"/>
      <c r="E19" s="35"/>
      <c r="F19" s="35"/>
      <c r="G19" s="35"/>
      <c r="H19" s="35"/>
      <c r="I19" s="35"/>
      <c r="K19" s="20"/>
      <c r="L19" s="20"/>
      <c r="M19" s="21"/>
      <c r="N19" s="43"/>
      <c r="O19" s="69" t="s">
        <v>41</v>
      </c>
    </row>
    <row r="20" spans="1:17" x14ac:dyDescent="0.3">
      <c r="A20" s="23"/>
      <c r="B20" s="35"/>
      <c r="K20" s="20"/>
      <c r="M20" s="21"/>
      <c r="N20" s="43"/>
      <c r="O20" s="24"/>
    </row>
    <row r="21" spans="1:17" x14ac:dyDescent="0.3">
      <c r="A21" s="23"/>
      <c r="B21" s="35"/>
      <c r="K21" s="21"/>
      <c r="L21" s="21"/>
      <c r="M21" s="21"/>
      <c r="N21" s="43"/>
      <c r="O21" s="24"/>
    </row>
    <row r="22" spans="1:17" x14ac:dyDescent="0.3">
      <c r="A22" s="23"/>
      <c r="B22" s="35"/>
      <c r="M22" s="21"/>
      <c r="N22" s="43"/>
      <c r="O22" s="24"/>
    </row>
    <row r="23" spans="1:17" x14ac:dyDescent="0.3">
      <c r="A23" s="23"/>
      <c r="B23" s="35"/>
      <c r="M23" s="21"/>
      <c r="N23" s="43"/>
      <c r="O23" s="24"/>
    </row>
    <row r="24" spans="1:17" x14ac:dyDescent="0.3">
      <c r="A24" s="23"/>
      <c r="B24" s="35"/>
      <c r="M24" s="21"/>
      <c r="N24" s="44"/>
      <c r="O24" s="24"/>
      <c r="P24" s="22"/>
    </row>
    <row r="25" spans="1:17" x14ac:dyDescent="0.3">
      <c r="A25" s="23"/>
      <c r="B25" s="35"/>
      <c r="M25" s="21"/>
      <c r="N25" s="44"/>
      <c r="O25" s="24"/>
      <c r="P25" s="22"/>
    </row>
    <row r="26" spans="1:17" x14ac:dyDescent="0.3">
      <c r="A26" s="23"/>
      <c r="B26" s="35"/>
      <c r="M26" s="21"/>
      <c r="N26" s="43"/>
      <c r="O26" s="24"/>
    </row>
    <row r="27" spans="1:17" x14ac:dyDescent="0.3">
      <c r="A27" s="23"/>
      <c r="B27" s="35"/>
      <c r="M27" s="21"/>
      <c r="N27" s="43"/>
      <c r="O27" s="24"/>
    </row>
    <row r="28" spans="1:17" x14ac:dyDescent="0.3">
      <c r="A28" s="23"/>
      <c r="B28" s="35"/>
      <c r="M28" s="21"/>
      <c r="N28" s="43"/>
      <c r="O28" s="24"/>
    </row>
    <row r="29" spans="1:17" x14ac:dyDescent="0.3">
      <c r="A29" s="23"/>
      <c r="B29" s="35"/>
      <c r="M29" s="21"/>
      <c r="N29" s="43"/>
      <c r="O29" s="24"/>
    </row>
    <row r="30" spans="1:17" x14ac:dyDescent="0.3">
      <c r="A30" s="23"/>
      <c r="B30" s="35"/>
      <c r="M30" s="21"/>
      <c r="N30" s="44"/>
      <c r="O30" s="24"/>
      <c r="P30" s="22"/>
    </row>
    <row r="31" spans="1:17" x14ac:dyDescent="0.3">
      <c r="A31" s="23"/>
      <c r="B31" s="35"/>
      <c r="M31" s="21"/>
      <c r="N31" s="43"/>
      <c r="O31" s="24"/>
    </row>
    <row r="32" spans="1:17" x14ac:dyDescent="0.3">
      <c r="A32" s="23"/>
      <c r="B32" s="35"/>
      <c r="M32" s="21"/>
      <c r="N32" s="44"/>
      <c r="O32" s="24"/>
    </row>
    <row r="33" spans="1:16" x14ac:dyDescent="0.3">
      <c r="A33" s="23"/>
      <c r="B33" s="35"/>
      <c r="M33" s="21"/>
      <c r="N33" s="44"/>
      <c r="O33" s="24"/>
      <c r="P33" s="22"/>
    </row>
    <row r="34" spans="1:16" x14ac:dyDescent="0.3">
      <c r="A34" s="23"/>
      <c r="B34" s="35"/>
      <c r="M34" s="21"/>
      <c r="N34" s="44"/>
      <c r="O34" s="24"/>
      <c r="P34" s="22"/>
    </row>
    <row r="35" spans="1:16" x14ac:dyDescent="0.3">
      <c r="A35" s="23"/>
      <c r="B35" s="37"/>
      <c r="C35" s="45"/>
      <c r="D35" s="45"/>
      <c r="E35" s="45"/>
      <c r="F35" s="45"/>
      <c r="G35" s="45"/>
      <c r="H35" s="45"/>
      <c r="I35" s="45"/>
      <c r="J35" s="45"/>
      <c r="K35" s="45"/>
      <c r="L35" s="45"/>
      <c r="M35" s="46"/>
      <c r="N35" s="47"/>
      <c r="O35" s="24"/>
      <c r="P35" s="22"/>
    </row>
    <row r="36" spans="1:16" x14ac:dyDescent="0.3">
      <c r="B36" s="26"/>
      <c r="C36" s="26"/>
      <c r="D36" s="26"/>
      <c r="E36" s="26"/>
      <c r="F36" s="26"/>
      <c r="G36" s="26"/>
      <c r="H36" s="26"/>
      <c r="I36" s="26"/>
      <c r="J36" s="26"/>
      <c r="K36" s="26"/>
      <c r="L36" s="26"/>
      <c r="M36" s="26"/>
      <c r="N36" s="26"/>
    </row>
  </sheetData>
  <autoFilter ref="B5:K5" xr:uid="{8D5F369E-74C5-401E-BF80-9BB146A30BBD}"/>
  <conditionalFormatting sqref="D14:K14">
    <cfRule type="expression" dxfId="1" priority="1">
      <formula>D14=FALSE</formula>
    </cfRule>
  </conditionalFormatting>
  <pageMargins left="0.7" right="0.7" top="0.75" bottom="0.75" header="0.3" footer="0.3"/>
  <pageSetup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F6E1905-53C4-4635-94A4-CF30E7FC2572}">
  <sheetPr>
    <tabColor theme="5" tint="0.39997558519241921"/>
  </sheetPr>
  <dimension ref="A1:M29"/>
  <sheetViews>
    <sheetView workbookViewId="0">
      <selection activeCell="K28" sqref="K28"/>
    </sheetView>
  </sheetViews>
  <sheetFormatPr defaultRowHeight="14.4" x14ac:dyDescent="0.3"/>
  <cols>
    <col min="1" max="1" width="8.88671875" style="53"/>
    <col min="2" max="2" width="14.21875" style="53" customWidth="1"/>
    <col min="3" max="3" width="17.77734375" style="53" customWidth="1"/>
    <col min="4" max="5" width="14.21875" style="53" customWidth="1"/>
    <col min="6" max="6" width="19.44140625" style="53" customWidth="1"/>
    <col min="7" max="7" width="19.6640625" style="53" customWidth="1"/>
    <col min="8" max="8" width="21.109375" style="53" customWidth="1"/>
    <col min="9" max="9" width="21.77734375" style="53" customWidth="1"/>
    <col min="10" max="10" width="22.6640625" style="53" bestFit="1" customWidth="1"/>
    <col min="11" max="11" width="40.6640625" style="53" customWidth="1"/>
    <col min="12" max="16384" width="8.88671875" style="53"/>
  </cols>
  <sheetData>
    <row r="1" spans="1:12" x14ac:dyDescent="0.3">
      <c r="B1" s="54"/>
      <c r="C1" s="54"/>
      <c r="D1" s="54"/>
      <c r="E1" s="54"/>
      <c r="F1" s="54"/>
      <c r="G1" s="54"/>
      <c r="H1" s="54"/>
      <c r="I1" s="54"/>
      <c r="J1" s="54"/>
      <c r="K1" s="54"/>
    </row>
    <row r="2" spans="1:12" x14ac:dyDescent="0.3">
      <c r="A2" s="55"/>
      <c r="B2" s="56" t="s">
        <v>52</v>
      </c>
      <c r="C2" s="57"/>
      <c r="D2" s="57"/>
      <c r="E2" s="57"/>
      <c r="F2" s="57"/>
      <c r="G2" s="57"/>
      <c r="H2" s="57"/>
      <c r="I2" s="57"/>
      <c r="J2" s="57"/>
      <c r="K2" s="57"/>
      <c r="L2" s="58"/>
    </row>
    <row r="3" spans="1:12" x14ac:dyDescent="0.3">
      <c r="B3" s="59"/>
      <c r="C3" s="59"/>
      <c r="D3" s="59"/>
      <c r="E3" s="59"/>
      <c r="F3" s="59"/>
      <c r="G3" s="59"/>
      <c r="H3" s="59"/>
      <c r="I3" s="59"/>
      <c r="J3" s="59"/>
      <c r="K3" s="60" t="s">
        <v>5</v>
      </c>
    </row>
    <row r="4" spans="1:12" x14ac:dyDescent="0.3">
      <c r="E4" s="54"/>
      <c r="F4" s="54"/>
      <c r="G4" s="54"/>
      <c r="H4" s="54"/>
      <c r="I4" s="54"/>
      <c r="J4" s="54"/>
      <c r="K4" s="61" t="s">
        <v>67</v>
      </c>
    </row>
    <row r="5" spans="1:12" x14ac:dyDescent="0.3">
      <c r="B5" s="62" t="s">
        <v>68</v>
      </c>
      <c r="C5" s="54"/>
      <c r="D5" s="63"/>
      <c r="E5" s="83" t="s">
        <v>55</v>
      </c>
      <c r="F5" s="72" t="s">
        <v>69</v>
      </c>
      <c r="G5" s="72"/>
      <c r="H5" s="72"/>
      <c r="I5" s="72"/>
      <c r="J5" s="72"/>
      <c r="K5" s="61" t="s">
        <v>61</v>
      </c>
    </row>
    <row r="6" spans="1:12" x14ac:dyDescent="0.3">
      <c r="A6" s="55"/>
      <c r="B6" s="65"/>
      <c r="C6" s="52" t="s">
        <v>54</v>
      </c>
      <c r="D6" s="52" t="s">
        <v>4</v>
      </c>
      <c r="E6" s="80" t="s">
        <v>14</v>
      </c>
      <c r="F6" s="64">
        <v>2</v>
      </c>
      <c r="G6" s="64">
        <v>2</v>
      </c>
      <c r="H6" s="64">
        <v>1</v>
      </c>
      <c r="I6" s="64">
        <v>2</v>
      </c>
      <c r="J6" s="64">
        <v>1</v>
      </c>
      <c r="K6" s="61" t="s">
        <v>62</v>
      </c>
    </row>
    <row r="7" spans="1:12" x14ac:dyDescent="0.3">
      <c r="A7" s="55"/>
      <c r="B7" s="52" t="s">
        <v>6</v>
      </c>
      <c r="C7" s="49">
        <f ca="1">SUMPRODUCT(F7:J7,$F$6:$J$6)/SUM($F$6:$J$6)</f>
        <v>0</v>
      </c>
      <c r="D7" s="50" t="e">
        <f t="shared" ref="D7:D13" ca="1" si="0">AVERAGE(F7:J7)</f>
        <v>#DIV/0!</v>
      </c>
      <c r="E7" s="81" cm="1">
        <f t="array" aca="1" ref="E7" ca="1">SUMPRODUCT(IFERROR($F7:$O7,0),IFERROR($F$6:$O$6,0))</f>
        <v>0</v>
      </c>
      <c r="F7" s="51" t="str">
        <f ca="1">IFERROR(INDEX(INDIRECT("'"&amp;F$5&amp;"'!$B$5:$C$20"),MATCH('Résumé - Importance'!$B7,INDIRECT("'"&amp;F$5&amp;"'!$B$5:$B$20"),0),2),"")</f>
        <v/>
      </c>
      <c r="G7" s="51" t="str">
        <f ca="1">IFERROR(INDEX(INDIRECT("'"&amp;G$5&amp;"'!$B$5:$C$20"),MATCH('Résumé - Importance'!$B7,INDIRECT("'"&amp;G$5&amp;"'!$B$5:$B$20"),0),2),"")</f>
        <v/>
      </c>
      <c r="H7" s="51" t="str">
        <f ca="1">IFERROR(INDEX(INDIRECT("'"&amp;H$5&amp;"'!$B$5:$C$20"),MATCH('Résumé - Importance'!$B7,INDIRECT("'"&amp;H$5&amp;"'!$B$5:$B$20"),0),2),"")</f>
        <v/>
      </c>
      <c r="I7" s="51" t="str">
        <f ca="1">IFERROR(INDEX(INDIRECT("'"&amp;I$5&amp;"'!$B$5:$C$20"),MATCH('Résumé - Importance'!$B7,INDIRECT("'"&amp;I$5&amp;"'!$B$5:$B$20"),0),2),"")</f>
        <v/>
      </c>
      <c r="J7" s="51" t="str">
        <f ca="1">IFERROR(INDEX(INDIRECT("'"&amp;J$5&amp;"'!$B$5:$C$20"),MATCH('Résumé - Importance'!$B7,INDIRECT("'"&amp;J$5&amp;"'!$B$5:$B$20"),0),2),"")</f>
        <v/>
      </c>
      <c r="K7" s="61" t="s">
        <v>63</v>
      </c>
    </row>
    <row r="8" spans="1:12" x14ac:dyDescent="0.3">
      <c r="A8" s="55"/>
      <c r="B8" s="52" t="s">
        <v>7</v>
      </c>
      <c r="C8" s="49">
        <f t="shared" ref="C8:C13" ca="1" si="1">SUMPRODUCT(F8:J8,$F$6:$J$6)/SUM($F$6:$J$6)</f>
        <v>0</v>
      </c>
      <c r="D8" s="50" t="e">
        <f t="shared" ca="1" si="0"/>
        <v>#DIV/0!</v>
      </c>
      <c r="E8" s="81" cm="1">
        <f t="array" aca="1" ref="E8" ca="1">SUMPRODUCT(IFERROR($F8:$O8,0),IFERROR($F$6:$O$6,0))</f>
        <v>0</v>
      </c>
      <c r="F8" s="51" t="str">
        <f ca="1">IFERROR(INDEX(INDIRECT("'"&amp;F$5&amp;"'!$B$5:$C$20"),MATCH('Résumé - Importance'!$B8,INDIRECT("'"&amp;F$5&amp;"'!$B$5:$B$20"),0),2),"")</f>
        <v/>
      </c>
      <c r="G8" s="51" t="str">
        <f ca="1">IFERROR(INDEX(INDIRECT("'"&amp;G$5&amp;"'!$B$5:$C$20"),MATCH('Résumé - Importance'!$B8,INDIRECT("'"&amp;G$5&amp;"'!$B$5:$B$20"),0),2),"")</f>
        <v/>
      </c>
      <c r="H8" s="51" t="str">
        <f ca="1">IFERROR(INDEX(INDIRECT("'"&amp;H$5&amp;"'!$B$5:$C$20"),MATCH('Résumé - Importance'!$B8,INDIRECT("'"&amp;H$5&amp;"'!$B$5:$B$20"),0),2),"")</f>
        <v/>
      </c>
      <c r="I8" s="51" t="str">
        <f ca="1">IFERROR(INDEX(INDIRECT("'"&amp;I$5&amp;"'!$B$5:$C$20"),MATCH('Résumé - Importance'!$B8,INDIRECT("'"&amp;I$5&amp;"'!$B$5:$B$20"),0),2),"")</f>
        <v/>
      </c>
      <c r="J8" s="51" t="str">
        <f ca="1">IFERROR(INDEX(INDIRECT("'"&amp;J$5&amp;"'!$B$5:$C$20"),MATCH('Résumé - Importance'!$B8,INDIRECT("'"&amp;J$5&amp;"'!$B$5:$B$20"),0),2),"")</f>
        <v/>
      </c>
      <c r="K8" s="66"/>
    </row>
    <row r="9" spans="1:12" x14ac:dyDescent="0.3">
      <c r="A9" s="55"/>
      <c r="B9" s="52" t="s">
        <v>8</v>
      </c>
      <c r="C9" s="49">
        <f t="shared" ca="1" si="1"/>
        <v>0</v>
      </c>
      <c r="D9" s="50" t="e">
        <f t="shared" ca="1" si="0"/>
        <v>#DIV/0!</v>
      </c>
      <c r="E9" s="81" cm="1">
        <f t="array" aca="1" ref="E9" ca="1">SUMPRODUCT(IFERROR($F9:$O9,0),IFERROR($F$6:$O$6,0))</f>
        <v>0</v>
      </c>
      <c r="F9" s="51" t="str">
        <f ca="1">IFERROR(INDEX(INDIRECT("'"&amp;F$5&amp;"'!$B$5:$C$20"),MATCH('Résumé - Importance'!$B9,INDIRECT("'"&amp;F$5&amp;"'!$B$5:$B$20"),0),2),"")</f>
        <v/>
      </c>
      <c r="G9" s="51" t="str">
        <f ca="1">IFERROR(INDEX(INDIRECT("'"&amp;G$5&amp;"'!$B$5:$C$20"),MATCH('Résumé - Importance'!$B9,INDIRECT("'"&amp;G$5&amp;"'!$B$5:$B$20"),0),2),"")</f>
        <v/>
      </c>
      <c r="H9" s="51" t="str">
        <f ca="1">IFERROR(INDEX(INDIRECT("'"&amp;H$5&amp;"'!$B$5:$C$20"),MATCH('Résumé - Importance'!$B9,INDIRECT("'"&amp;H$5&amp;"'!$B$5:$B$20"),0),2),"")</f>
        <v/>
      </c>
      <c r="I9" s="51" t="str">
        <f ca="1">IFERROR(INDEX(INDIRECT("'"&amp;I$5&amp;"'!$B$5:$C$20"),MATCH('Résumé - Importance'!$B9,INDIRECT("'"&amp;I$5&amp;"'!$B$5:$B$20"),0),2),"")</f>
        <v/>
      </c>
      <c r="J9" s="51" t="str">
        <f ca="1">IFERROR(INDEX(INDIRECT("'"&amp;J$5&amp;"'!$B$5:$C$20"),MATCH('Résumé - Importance'!$B9,INDIRECT("'"&amp;J$5&amp;"'!$B$5:$B$20"),0),2),"")</f>
        <v/>
      </c>
      <c r="K9" s="66"/>
    </row>
    <row r="10" spans="1:12" x14ac:dyDescent="0.3">
      <c r="A10" s="55"/>
      <c r="B10" s="52" t="s">
        <v>9</v>
      </c>
      <c r="C10" s="49">
        <f t="shared" ca="1" si="1"/>
        <v>0</v>
      </c>
      <c r="D10" s="50" t="e">
        <f t="shared" ca="1" si="0"/>
        <v>#DIV/0!</v>
      </c>
      <c r="E10" s="81" cm="1">
        <f t="array" aca="1" ref="E10" ca="1">SUMPRODUCT(IFERROR($F10:$O10,0),IFERROR($F$6:$O$6,0))</f>
        <v>0</v>
      </c>
      <c r="F10" s="51" t="str">
        <f ca="1">IFERROR(INDEX(INDIRECT("'"&amp;F$5&amp;"'!$B$5:$C$20"),MATCH('Résumé - Importance'!$B10,INDIRECT("'"&amp;F$5&amp;"'!$B$5:$B$20"),0),2),"")</f>
        <v/>
      </c>
      <c r="G10" s="51" t="str">
        <f ca="1">IFERROR(INDEX(INDIRECT("'"&amp;G$5&amp;"'!$B$5:$C$20"),MATCH('Résumé - Importance'!$B10,INDIRECT("'"&amp;G$5&amp;"'!$B$5:$B$20"),0),2),"")</f>
        <v/>
      </c>
      <c r="H10" s="51" t="str">
        <f ca="1">IFERROR(INDEX(INDIRECT("'"&amp;H$5&amp;"'!$B$5:$C$20"),MATCH('Résumé - Importance'!$B10,INDIRECT("'"&amp;H$5&amp;"'!$B$5:$B$20"),0),2),"")</f>
        <v/>
      </c>
      <c r="I10" s="51" t="str">
        <f ca="1">IFERROR(INDEX(INDIRECT("'"&amp;I$5&amp;"'!$B$5:$C$20"),MATCH('Résumé - Importance'!$B10,INDIRECT("'"&amp;I$5&amp;"'!$B$5:$B$20"),0),2),"")</f>
        <v/>
      </c>
      <c r="J10" s="51" t="str">
        <f ca="1">IFERROR(INDEX(INDIRECT("'"&amp;J$5&amp;"'!$B$5:$C$20"),MATCH('Résumé - Importance'!$B10,INDIRECT("'"&amp;J$5&amp;"'!$B$5:$B$20"),0),2),"")</f>
        <v/>
      </c>
      <c r="K10" s="66"/>
    </row>
    <row r="11" spans="1:12" x14ac:dyDescent="0.3">
      <c r="A11" s="55"/>
      <c r="B11" s="52" t="s">
        <v>10</v>
      </c>
      <c r="C11" s="49">
        <f t="shared" ca="1" si="1"/>
        <v>0</v>
      </c>
      <c r="D11" s="50" t="e">
        <f t="shared" ca="1" si="0"/>
        <v>#DIV/0!</v>
      </c>
      <c r="E11" s="81" cm="1">
        <f t="array" aca="1" ref="E11" ca="1">SUMPRODUCT(IFERROR($F11:$O11,0),IFERROR($F$6:$O$6,0))</f>
        <v>0</v>
      </c>
      <c r="F11" s="51" t="str">
        <f ca="1">IFERROR(INDEX(INDIRECT("'"&amp;F$5&amp;"'!$B$5:$C$20"),MATCH('Résumé - Importance'!$B11,INDIRECT("'"&amp;F$5&amp;"'!$B$5:$B$20"),0),2),"")</f>
        <v/>
      </c>
      <c r="G11" s="51" t="str">
        <f ca="1">IFERROR(INDEX(INDIRECT("'"&amp;G$5&amp;"'!$B$5:$C$20"),MATCH('Résumé - Importance'!$B11,INDIRECT("'"&amp;G$5&amp;"'!$B$5:$B$20"),0),2),"")</f>
        <v/>
      </c>
      <c r="H11" s="51" t="str">
        <f ca="1">IFERROR(INDEX(INDIRECT("'"&amp;H$5&amp;"'!$B$5:$C$20"),MATCH('Résumé - Importance'!$B11,INDIRECT("'"&amp;H$5&amp;"'!$B$5:$B$20"),0),2),"")</f>
        <v/>
      </c>
      <c r="I11" s="51" t="str">
        <f ca="1">IFERROR(INDEX(INDIRECT("'"&amp;I$5&amp;"'!$B$5:$C$20"),MATCH('Résumé - Importance'!$B11,INDIRECT("'"&amp;I$5&amp;"'!$B$5:$B$20"),0),2),"")</f>
        <v/>
      </c>
      <c r="J11" s="51" t="str">
        <f ca="1">IFERROR(INDEX(INDIRECT("'"&amp;J$5&amp;"'!$B$5:$C$20"),MATCH('Résumé - Importance'!$B11,INDIRECT("'"&amp;J$5&amp;"'!$B$5:$B$20"),0),2),"")</f>
        <v/>
      </c>
      <c r="K11" s="66"/>
    </row>
    <row r="12" spans="1:12" x14ac:dyDescent="0.3">
      <c r="A12" s="55"/>
      <c r="B12" s="52" t="s">
        <v>11</v>
      </c>
      <c r="C12" s="49">
        <f t="shared" ca="1" si="1"/>
        <v>0</v>
      </c>
      <c r="D12" s="50" t="e">
        <f t="shared" ca="1" si="0"/>
        <v>#DIV/0!</v>
      </c>
      <c r="E12" s="81" cm="1">
        <f t="array" aca="1" ref="E12" ca="1">SUMPRODUCT(IFERROR($F12:$O12,0),IFERROR($F$6:$O$6,0))</f>
        <v>0</v>
      </c>
      <c r="F12" s="51" t="str">
        <f ca="1">IFERROR(INDEX(INDIRECT("'"&amp;F$5&amp;"'!$B$5:$C$20"),MATCH('Résumé - Importance'!$B12,INDIRECT("'"&amp;F$5&amp;"'!$B$5:$B$20"),0),2),"")</f>
        <v/>
      </c>
      <c r="G12" s="51" t="str">
        <f ca="1">IFERROR(INDEX(INDIRECT("'"&amp;G$5&amp;"'!$B$5:$C$20"),MATCH('Résumé - Importance'!$B12,INDIRECT("'"&amp;G$5&amp;"'!$B$5:$B$20"),0),2),"")</f>
        <v/>
      </c>
      <c r="H12" s="51" t="str">
        <f ca="1">IFERROR(INDEX(INDIRECT("'"&amp;H$5&amp;"'!$B$5:$C$20"),MATCH('Résumé - Importance'!$B12,INDIRECT("'"&amp;H$5&amp;"'!$B$5:$B$20"),0),2),"")</f>
        <v/>
      </c>
      <c r="I12" s="51" t="str">
        <f ca="1">IFERROR(INDEX(INDIRECT("'"&amp;I$5&amp;"'!$B$5:$C$20"),MATCH('Résumé - Importance'!$B12,INDIRECT("'"&amp;I$5&amp;"'!$B$5:$B$20"),0),2),"")</f>
        <v/>
      </c>
      <c r="J12" s="51" t="str">
        <f ca="1">IFERROR(INDEX(INDIRECT("'"&amp;J$5&amp;"'!$B$5:$C$20"),MATCH('Résumé - Importance'!$B12,INDIRECT("'"&amp;J$5&amp;"'!$B$5:$B$20"),0),2),"")</f>
        <v/>
      </c>
      <c r="K12" s="66"/>
    </row>
    <row r="13" spans="1:12" x14ac:dyDescent="0.3">
      <c r="A13" s="55"/>
      <c r="B13" s="52" t="s">
        <v>12</v>
      </c>
      <c r="C13" s="49">
        <f t="shared" ca="1" si="1"/>
        <v>0</v>
      </c>
      <c r="D13" s="50" t="e">
        <f t="shared" ca="1" si="0"/>
        <v>#DIV/0!</v>
      </c>
      <c r="E13" s="81" cm="1">
        <f t="array" aca="1" ref="E13" ca="1">SUMPRODUCT(IFERROR($F13:$O13,0),IFERROR($F$6:$O$6,0))</f>
        <v>0</v>
      </c>
      <c r="F13" s="51" t="str">
        <f ca="1">IFERROR(INDEX(INDIRECT("'"&amp;F$5&amp;"'!$B$5:$C$20"),MATCH('Résumé - Importance'!$B13,INDIRECT("'"&amp;F$5&amp;"'!$B$5:$B$20"),0),2),"")</f>
        <v/>
      </c>
      <c r="G13" s="51" t="str">
        <f ca="1">IFERROR(INDEX(INDIRECT("'"&amp;G$5&amp;"'!$B$5:$C$20"),MATCH('Résumé - Importance'!$B13,INDIRECT("'"&amp;G$5&amp;"'!$B$5:$B$20"),0),2),"")</f>
        <v/>
      </c>
      <c r="H13" s="51" t="str">
        <f ca="1">IFERROR(INDEX(INDIRECT("'"&amp;H$5&amp;"'!$B$5:$C$20"),MATCH('Résumé - Importance'!$B13,INDIRECT("'"&amp;H$5&amp;"'!$B$5:$B$20"),0),2),"")</f>
        <v/>
      </c>
      <c r="I13" s="51" t="str">
        <f ca="1">IFERROR(INDEX(INDIRECT("'"&amp;I$5&amp;"'!$B$5:$C$20"),MATCH('Résumé - Importance'!$B13,INDIRECT("'"&amp;I$5&amp;"'!$B$5:$B$20"),0),2),"")</f>
        <v/>
      </c>
      <c r="J13" s="51" t="str">
        <f ca="1">IFERROR(INDEX(INDIRECT("'"&amp;J$5&amp;"'!$B$5:$C$20"),MATCH('Résumé - Importance'!$B13,INDIRECT("'"&amp;J$5&amp;"'!$B$5:$B$20"),0),2),"")</f>
        <v/>
      </c>
      <c r="K13" s="66"/>
    </row>
    <row r="14" spans="1:12" x14ac:dyDescent="0.3">
      <c r="A14" s="55"/>
      <c r="B14" s="52" t="s">
        <v>13</v>
      </c>
      <c r="C14" s="49">
        <f ca="1">SUMPRODUCT(F14:J14,$F$6:$J$6)/SUM($F$6:$J$6)</f>
        <v>0</v>
      </c>
      <c r="D14" s="50" t="e">
        <f ca="1">AVERAGE(F14:J14)</f>
        <v>#DIV/0!</v>
      </c>
      <c r="E14" s="81" cm="1">
        <f t="array" aca="1" ref="E14" ca="1">SUMPRODUCT(IFERROR($F14:$O14,0),IFERROR($F$6:$O$6,0))</f>
        <v>0</v>
      </c>
      <c r="F14" s="51" t="str">
        <f ca="1">IFERROR(INDEX(INDIRECT("'"&amp;F$5&amp;"'!$B$5:$C$20"),MATCH('Résumé - Importance'!$B14,INDIRECT("'"&amp;F$5&amp;"'!$B$5:$B$20"),0),2),"")</f>
        <v/>
      </c>
      <c r="G14" s="51" t="str">
        <f ca="1">IFERROR(INDEX(INDIRECT("'"&amp;G$5&amp;"'!$B$5:$C$20"),MATCH('Résumé - Importance'!$B14,INDIRECT("'"&amp;G$5&amp;"'!$B$5:$B$20"),0),2),"")</f>
        <v/>
      </c>
      <c r="H14" s="51" t="str">
        <f ca="1">IFERROR(INDEX(INDIRECT("'"&amp;H$5&amp;"'!$B$5:$C$20"),MATCH('Résumé - Importance'!$B14,INDIRECT("'"&amp;H$5&amp;"'!$B$5:$B$20"),0),2),"")</f>
        <v/>
      </c>
      <c r="I14" s="51" t="str">
        <f ca="1">IFERROR(INDEX(INDIRECT("'"&amp;I$5&amp;"'!$B$5:$C$20"),MATCH('Résumé - Importance'!$B14,INDIRECT("'"&amp;I$5&amp;"'!$B$5:$B$20"),0),2),"")</f>
        <v/>
      </c>
      <c r="J14" s="51" t="str">
        <f ca="1">IFERROR(INDEX(INDIRECT("'"&amp;J$5&amp;"'!$B$5:$C$20"),MATCH('Résumé - Importance'!$B14,INDIRECT("'"&amp;J$5&amp;"'!$B$5:$B$20"),0),2),"")</f>
        <v/>
      </c>
      <c r="K14" s="61" t="s">
        <v>64</v>
      </c>
    </row>
    <row r="15" spans="1:12" x14ac:dyDescent="0.3">
      <c r="B15" s="59"/>
      <c r="C15" s="59"/>
      <c r="D15" s="59"/>
      <c r="E15" s="59"/>
      <c r="F15" s="59"/>
      <c r="G15" s="59"/>
      <c r="H15" s="59"/>
      <c r="I15" s="59"/>
      <c r="J15" s="59"/>
      <c r="K15" s="78" t="s">
        <v>65</v>
      </c>
    </row>
    <row r="16" spans="1:12" x14ac:dyDescent="0.3">
      <c r="B16" s="54"/>
      <c r="C16" s="54"/>
      <c r="D16" s="54"/>
      <c r="E16" s="54"/>
      <c r="F16" s="54"/>
      <c r="G16" s="54"/>
      <c r="H16" s="54"/>
      <c r="I16" s="54"/>
      <c r="J16" s="54"/>
      <c r="K16" s="54"/>
    </row>
    <row r="17" spans="1:13" x14ac:dyDescent="0.3">
      <c r="A17" s="55"/>
      <c r="B17" s="56" t="s">
        <v>53</v>
      </c>
      <c r="C17" s="57"/>
      <c r="D17" s="57"/>
      <c r="E17" s="57"/>
      <c r="F17" s="57"/>
      <c r="G17" s="57"/>
      <c r="H17" s="57"/>
      <c r="I17" s="57"/>
      <c r="J17" s="57"/>
      <c r="K17" s="57"/>
      <c r="L17" s="58"/>
    </row>
    <row r="18" spans="1:13" x14ac:dyDescent="0.3">
      <c r="A18" s="55"/>
      <c r="B18" s="55"/>
      <c r="C18" s="55"/>
      <c r="D18" s="55"/>
      <c r="E18" s="55"/>
      <c r="F18" s="55"/>
      <c r="G18" s="55"/>
      <c r="H18" s="55"/>
      <c r="I18" s="55"/>
      <c r="J18" s="55"/>
      <c r="K18" s="55"/>
      <c r="L18" s="55"/>
      <c r="M18" s="55"/>
    </row>
    <row r="19" spans="1:13" x14ac:dyDescent="0.3">
      <c r="B19" s="62" t="s">
        <v>68</v>
      </c>
      <c r="C19" s="67"/>
      <c r="D19" s="67"/>
      <c r="F19" s="67"/>
      <c r="G19" s="67"/>
      <c r="H19" s="67"/>
      <c r="I19" s="67"/>
      <c r="J19" s="67"/>
      <c r="K19" s="67"/>
    </row>
    <row r="20" spans="1:13" x14ac:dyDescent="0.3">
      <c r="A20" s="55"/>
      <c r="B20" s="65"/>
      <c r="C20" s="73" t="s">
        <v>58</v>
      </c>
      <c r="D20" s="73" t="s">
        <v>59</v>
      </c>
      <c r="F20" s="52" t="str">
        <f>+F5</f>
        <v>1. Critère d'importance</v>
      </c>
      <c r="G20" s="52">
        <f>+G5</f>
        <v>0</v>
      </c>
      <c r="H20" s="52">
        <f>+H5</f>
        <v>0</v>
      </c>
      <c r="I20" s="52">
        <f>+I5</f>
        <v>0</v>
      </c>
      <c r="J20" s="52">
        <f>+J5</f>
        <v>0</v>
      </c>
    </row>
    <row r="21" spans="1:13" x14ac:dyDescent="0.3">
      <c r="A21" s="55"/>
      <c r="B21" s="52" t="str">
        <f>B7</f>
        <v>Vaccine 1</v>
      </c>
      <c r="C21" s="68">
        <f t="shared" ref="C21:D28" ca="1" si="2">RANK(C7,C$7:C$15,1)</f>
        <v>1</v>
      </c>
      <c r="D21" s="68" t="e">
        <f t="shared" ca="1" si="2"/>
        <v>#DIV/0!</v>
      </c>
      <c r="F21" s="68" t="e">
        <f t="shared" ref="F21:J28" ca="1" si="3">RANK(F7,F$7:F$15,1)</f>
        <v>#VALUE!</v>
      </c>
      <c r="G21" s="68" t="e">
        <f t="shared" ca="1" si="3"/>
        <v>#VALUE!</v>
      </c>
      <c r="H21" s="68" t="e">
        <f t="shared" ca="1" si="3"/>
        <v>#VALUE!</v>
      </c>
      <c r="I21" s="68" t="e">
        <f t="shared" ca="1" si="3"/>
        <v>#VALUE!</v>
      </c>
      <c r="J21" s="68" t="e">
        <f t="shared" ca="1" si="3"/>
        <v>#VALUE!</v>
      </c>
    </row>
    <row r="22" spans="1:13" x14ac:dyDescent="0.3">
      <c r="A22" s="55"/>
      <c r="B22" s="52" t="str">
        <f t="shared" ref="B22:B28" si="4">B8</f>
        <v>Vaccine 2</v>
      </c>
      <c r="C22" s="68">
        <f t="shared" ca="1" si="2"/>
        <v>1</v>
      </c>
      <c r="D22" s="68" t="e">
        <f t="shared" ca="1" si="2"/>
        <v>#DIV/0!</v>
      </c>
      <c r="F22" s="68" t="e">
        <f t="shared" ca="1" si="3"/>
        <v>#VALUE!</v>
      </c>
      <c r="G22" s="68" t="e">
        <f t="shared" ca="1" si="3"/>
        <v>#VALUE!</v>
      </c>
      <c r="H22" s="68" t="e">
        <f t="shared" ca="1" si="3"/>
        <v>#VALUE!</v>
      </c>
      <c r="I22" s="68" t="e">
        <f t="shared" ca="1" si="3"/>
        <v>#VALUE!</v>
      </c>
      <c r="J22" s="68" t="e">
        <f t="shared" ca="1" si="3"/>
        <v>#VALUE!</v>
      </c>
    </row>
    <row r="23" spans="1:13" x14ac:dyDescent="0.3">
      <c r="A23" s="55"/>
      <c r="B23" s="52" t="str">
        <f t="shared" si="4"/>
        <v>Vaccine 3</v>
      </c>
      <c r="C23" s="68">
        <f t="shared" ca="1" si="2"/>
        <v>1</v>
      </c>
      <c r="D23" s="68" t="e">
        <f t="shared" ca="1" si="2"/>
        <v>#DIV/0!</v>
      </c>
      <c r="F23" s="68" t="e">
        <f t="shared" ca="1" si="3"/>
        <v>#VALUE!</v>
      </c>
      <c r="G23" s="68" t="e">
        <f t="shared" ca="1" si="3"/>
        <v>#VALUE!</v>
      </c>
      <c r="H23" s="68" t="e">
        <f t="shared" ca="1" si="3"/>
        <v>#VALUE!</v>
      </c>
      <c r="I23" s="68" t="e">
        <f t="shared" ca="1" si="3"/>
        <v>#VALUE!</v>
      </c>
      <c r="J23" s="68" t="e">
        <f t="shared" ca="1" si="3"/>
        <v>#VALUE!</v>
      </c>
    </row>
    <row r="24" spans="1:13" x14ac:dyDescent="0.3">
      <c r="A24" s="55"/>
      <c r="B24" s="52" t="str">
        <f t="shared" si="4"/>
        <v>Vaccine 4</v>
      </c>
      <c r="C24" s="68">
        <f t="shared" ca="1" si="2"/>
        <v>1</v>
      </c>
      <c r="D24" s="68" t="e">
        <f t="shared" ca="1" si="2"/>
        <v>#DIV/0!</v>
      </c>
      <c r="F24" s="68" t="e">
        <f t="shared" ca="1" si="3"/>
        <v>#VALUE!</v>
      </c>
      <c r="G24" s="68" t="e">
        <f t="shared" ca="1" si="3"/>
        <v>#VALUE!</v>
      </c>
      <c r="H24" s="68" t="e">
        <f t="shared" ca="1" si="3"/>
        <v>#VALUE!</v>
      </c>
      <c r="I24" s="68" t="e">
        <f t="shared" ca="1" si="3"/>
        <v>#VALUE!</v>
      </c>
      <c r="J24" s="68" t="e">
        <f t="shared" ca="1" si="3"/>
        <v>#VALUE!</v>
      </c>
    </row>
    <row r="25" spans="1:13" x14ac:dyDescent="0.3">
      <c r="A25" s="55"/>
      <c r="B25" s="52" t="str">
        <f t="shared" si="4"/>
        <v>Vaccine 5</v>
      </c>
      <c r="C25" s="68">
        <f t="shared" ca="1" si="2"/>
        <v>1</v>
      </c>
      <c r="D25" s="68" t="e">
        <f t="shared" ca="1" si="2"/>
        <v>#DIV/0!</v>
      </c>
      <c r="F25" s="68" t="e">
        <f t="shared" ca="1" si="3"/>
        <v>#VALUE!</v>
      </c>
      <c r="G25" s="68" t="e">
        <f t="shared" ca="1" si="3"/>
        <v>#VALUE!</v>
      </c>
      <c r="H25" s="68" t="e">
        <f t="shared" ca="1" si="3"/>
        <v>#VALUE!</v>
      </c>
      <c r="I25" s="68" t="e">
        <f t="shared" ca="1" si="3"/>
        <v>#VALUE!</v>
      </c>
      <c r="J25" s="68" t="e">
        <f t="shared" ca="1" si="3"/>
        <v>#VALUE!</v>
      </c>
    </row>
    <row r="26" spans="1:13" x14ac:dyDescent="0.3">
      <c r="A26" s="55"/>
      <c r="B26" s="52" t="str">
        <f t="shared" si="4"/>
        <v>Vaccine 6</v>
      </c>
      <c r="C26" s="68">
        <f t="shared" ca="1" si="2"/>
        <v>1</v>
      </c>
      <c r="D26" s="68" t="e">
        <f t="shared" ca="1" si="2"/>
        <v>#DIV/0!</v>
      </c>
      <c r="F26" s="68" t="e">
        <f t="shared" ca="1" si="3"/>
        <v>#VALUE!</v>
      </c>
      <c r="G26" s="68" t="e">
        <f t="shared" ca="1" si="3"/>
        <v>#VALUE!</v>
      </c>
      <c r="H26" s="68" t="e">
        <f t="shared" ca="1" si="3"/>
        <v>#VALUE!</v>
      </c>
      <c r="I26" s="68" t="e">
        <f t="shared" ca="1" si="3"/>
        <v>#VALUE!</v>
      </c>
      <c r="J26" s="68" t="e">
        <f t="shared" ca="1" si="3"/>
        <v>#VALUE!</v>
      </c>
    </row>
    <row r="27" spans="1:13" x14ac:dyDescent="0.3">
      <c r="A27" s="55"/>
      <c r="B27" s="52" t="str">
        <f t="shared" si="4"/>
        <v>Vaccine 7</v>
      </c>
      <c r="C27" s="68">
        <f t="shared" ca="1" si="2"/>
        <v>1</v>
      </c>
      <c r="D27" s="68" t="e">
        <f t="shared" ca="1" si="2"/>
        <v>#DIV/0!</v>
      </c>
      <c r="F27" s="68" t="e">
        <f t="shared" ca="1" si="3"/>
        <v>#VALUE!</v>
      </c>
      <c r="G27" s="68" t="e">
        <f t="shared" ca="1" si="3"/>
        <v>#VALUE!</v>
      </c>
      <c r="H27" s="68" t="e">
        <f t="shared" ca="1" si="3"/>
        <v>#VALUE!</v>
      </c>
      <c r="I27" s="68" t="e">
        <f t="shared" ca="1" si="3"/>
        <v>#VALUE!</v>
      </c>
      <c r="J27" s="68" t="e">
        <f t="shared" ca="1" si="3"/>
        <v>#VALUE!</v>
      </c>
    </row>
    <row r="28" spans="1:13" x14ac:dyDescent="0.3">
      <c r="A28" s="55"/>
      <c r="B28" s="52" t="str">
        <f t="shared" si="4"/>
        <v>Vaccine 8</v>
      </c>
      <c r="C28" s="68">
        <f t="shared" ca="1" si="2"/>
        <v>1</v>
      </c>
      <c r="D28" s="68" t="e">
        <f t="shared" ca="1" si="2"/>
        <v>#DIV/0!</v>
      </c>
      <c r="F28" s="68" t="e">
        <f t="shared" ca="1" si="3"/>
        <v>#VALUE!</v>
      </c>
      <c r="G28" s="68" t="e">
        <f t="shared" ca="1" si="3"/>
        <v>#VALUE!</v>
      </c>
      <c r="H28" s="68" t="e">
        <f t="shared" ca="1" si="3"/>
        <v>#VALUE!</v>
      </c>
      <c r="I28" s="68" t="e">
        <f t="shared" ca="1" si="3"/>
        <v>#VALUE!</v>
      </c>
      <c r="J28" s="68" t="e">
        <f t="shared" ca="1" si="3"/>
        <v>#VALUE!</v>
      </c>
      <c r="K28" s="61" t="s">
        <v>66</v>
      </c>
    </row>
    <row r="29" spans="1:13" x14ac:dyDescent="0.3">
      <c r="B29" s="59"/>
      <c r="C29" s="59"/>
      <c r="D29" s="59"/>
      <c r="F29" s="59"/>
      <c r="G29" s="59"/>
      <c r="H29" s="59"/>
      <c r="I29" s="59"/>
      <c r="J29" s="59"/>
      <c r="K29" s="78" t="s">
        <v>65</v>
      </c>
    </row>
  </sheetData>
  <conditionalFormatting sqref="C7:C14">
    <cfRule type="colorScale" priority="6">
      <colorScale>
        <cfvo type="min"/>
        <cfvo type="percentile" val="50"/>
        <cfvo type="max"/>
        <color rgb="FF63BE7B"/>
        <color rgb="FFFFEB84"/>
        <color rgb="FFF8696B"/>
      </colorScale>
    </cfRule>
  </conditionalFormatting>
  <conditionalFormatting sqref="C21:C28">
    <cfRule type="colorScale" priority="3">
      <colorScale>
        <cfvo type="min"/>
        <cfvo type="percentile" val="50"/>
        <cfvo type="max"/>
        <color rgb="FF63BE7B"/>
        <color rgb="FFFFEB84"/>
        <color rgb="FFF8696B"/>
      </colorScale>
    </cfRule>
  </conditionalFormatting>
  <conditionalFormatting sqref="D7:D14">
    <cfRule type="colorScale" priority="14">
      <colorScale>
        <cfvo type="min"/>
        <cfvo type="percentile" val="50"/>
        <cfvo type="max"/>
        <color rgb="FF63BE7B"/>
        <color rgb="FFFFEB84"/>
        <color rgb="FFF8696B"/>
      </colorScale>
    </cfRule>
  </conditionalFormatting>
  <conditionalFormatting sqref="D21:D28">
    <cfRule type="colorScale" priority="2">
      <colorScale>
        <cfvo type="min"/>
        <cfvo type="percentile" val="50"/>
        <cfvo type="max"/>
        <color rgb="FF63BE7B"/>
        <color rgb="FFFFEB84"/>
        <color rgb="FFF8696B"/>
      </colorScale>
    </cfRule>
  </conditionalFormatting>
  <conditionalFormatting sqref="F7:J14">
    <cfRule type="colorScale" priority="17">
      <colorScale>
        <cfvo type="min"/>
        <cfvo type="percentile" val="50"/>
        <cfvo type="max"/>
        <color rgb="FF63BE7B"/>
        <color rgb="FFFFEB84"/>
        <color rgb="FFF8696B"/>
      </colorScale>
    </cfRule>
  </conditionalFormatting>
  <conditionalFormatting sqref="F21:J28">
    <cfRule type="colorScale" priority="4">
      <colorScale>
        <cfvo type="min"/>
        <cfvo type="percentile" val="50"/>
        <cfvo type="max"/>
        <color rgb="FF63BE7B"/>
        <color rgb="FFFFEB84"/>
        <color rgb="FFF8696B"/>
      </colorScale>
    </cfRule>
  </conditionalFormatting>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5F369E-74C5-401E-BF80-9BB146A30BBD}">
  <sheetPr>
    <tabColor theme="4" tint="0.79998168889431442"/>
  </sheetPr>
  <dimension ref="A1:R36"/>
  <sheetViews>
    <sheetView workbookViewId="0">
      <selection activeCell="C5" sqref="C5"/>
    </sheetView>
  </sheetViews>
  <sheetFormatPr defaultRowHeight="14.4" x14ac:dyDescent="0.3"/>
  <cols>
    <col min="1" max="2" width="8.88671875" style="1"/>
    <col min="3" max="3" width="14" style="1" customWidth="1"/>
    <col min="4" max="11" width="8.88671875" style="1"/>
    <col min="12" max="12" width="19" style="1" customWidth="1"/>
    <col min="13" max="13" width="16.109375" style="1" customWidth="1"/>
    <col min="14" max="15" width="11" style="1" customWidth="1"/>
    <col min="16" max="16384" width="8.88671875" style="1"/>
  </cols>
  <sheetData>
    <row r="1" spans="1:18" x14ac:dyDescent="0.3">
      <c r="B1" s="25"/>
      <c r="C1" s="25"/>
      <c r="D1" s="25"/>
      <c r="E1" s="25"/>
      <c r="F1" s="25"/>
      <c r="G1" s="25"/>
      <c r="H1" s="25"/>
      <c r="I1" s="25"/>
      <c r="J1" s="25"/>
      <c r="K1" s="25"/>
      <c r="L1" s="25"/>
      <c r="M1" s="25"/>
      <c r="N1" s="25"/>
      <c r="O1" s="25"/>
      <c r="P1" s="25"/>
      <c r="Q1" s="25"/>
    </row>
    <row r="2" spans="1:18" x14ac:dyDescent="0.3">
      <c r="A2" s="23"/>
      <c r="B2" s="27" t="s">
        <v>23</v>
      </c>
      <c r="C2" s="28"/>
      <c r="D2" s="28"/>
      <c r="E2" s="28"/>
      <c r="F2" s="28"/>
      <c r="G2" s="28"/>
      <c r="H2" s="28"/>
      <c r="I2" s="28"/>
      <c r="J2" s="28"/>
      <c r="K2" s="28"/>
      <c r="L2" s="28"/>
      <c r="M2" s="28"/>
      <c r="N2" s="28"/>
      <c r="O2" s="28"/>
      <c r="P2" s="28"/>
      <c r="Q2" s="28"/>
      <c r="R2" s="24"/>
    </row>
    <row r="3" spans="1:18" x14ac:dyDescent="0.3">
      <c r="B3" s="26"/>
      <c r="C3" s="26"/>
      <c r="D3" s="26"/>
      <c r="E3" s="26"/>
      <c r="F3" s="26"/>
      <c r="G3" s="26"/>
      <c r="H3" s="26"/>
      <c r="I3" s="26"/>
      <c r="J3" s="26"/>
      <c r="K3" s="26"/>
      <c r="L3" s="26"/>
      <c r="M3" s="26"/>
      <c r="N3" s="26"/>
      <c r="O3" s="26"/>
      <c r="P3" s="26"/>
      <c r="Q3" s="26"/>
    </row>
    <row r="4" spans="1:18" x14ac:dyDescent="0.3">
      <c r="B4" s="25"/>
      <c r="C4" s="25"/>
      <c r="D4" s="25"/>
      <c r="E4" s="25"/>
      <c r="F4" s="25"/>
      <c r="G4" s="25"/>
      <c r="H4" s="25"/>
      <c r="I4" s="25"/>
      <c r="J4" s="25"/>
      <c r="K4" s="25"/>
    </row>
    <row r="5" spans="1:18" x14ac:dyDescent="0.3">
      <c r="A5" s="23"/>
      <c r="B5" s="31" t="s">
        <v>28</v>
      </c>
      <c r="C5" s="32" t="s">
        <v>27</v>
      </c>
      <c r="D5" s="33">
        <v>1</v>
      </c>
      <c r="E5" s="33">
        <v>2</v>
      </c>
      <c r="F5" s="33">
        <v>3</v>
      </c>
      <c r="G5" s="33">
        <v>4</v>
      </c>
      <c r="H5" s="33">
        <v>5</v>
      </c>
      <c r="I5" s="33">
        <v>6</v>
      </c>
      <c r="J5" s="33">
        <v>7</v>
      </c>
      <c r="K5" s="34">
        <v>8</v>
      </c>
      <c r="L5" s="24"/>
    </row>
    <row r="6" spans="1:18" x14ac:dyDescent="0.3">
      <c r="A6" s="23"/>
      <c r="B6" s="35" t="s">
        <v>29</v>
      </c>
      <c r="C6" s="18">
        <f>IFERROR(SUM(D6:Q6)/COUNTA($C$19:$C$200),"")</f>
        <v>6.5</v>
      </c>
      <c r="D6" s="19">
        <f t="shared" ref="D6:K13" si="0">COUNTIF(B$19:B$200,$B6)*B$18</f>
        <v>0</v>
      </c>
      <c r="E6" s="19">
        <f t="shared" si="0"/>
        <v>0</v>
      </c>
      <c r="F6" s="19">
        <f t="shared" si="0"/>
        <v>0</v>
      </c>
      <c r="G6" s="19">
        <f t="shared" si="0"/>
        <v>0</v>
      </c>
      <c r="H6" s="19">
        <f t="shared" si="0"/>
        <v>0</v>
      </c>
      <c r="I6" s="19">
        <f t="shared" si="0"/>
        <v>6</v>
      </c>
      <c r="J6" s="19">
        <f t="shared" si="0"/>
        <v>7</v>
      </c>
      <c r="K6" s="36">
        <f t="shared" si="0"/>
        <v>0</v>
      </c>
      <c r="L6" s="24"/>
    </row>
    <row r="7" spans="1:18" x14ac:dyDescent="0.3">
      <c r="A7" s="23"/>
      <c r="B7" s="35" t="s">
        <v>30</v>
      </c>
      <c r="C7" s="18">
        <f t="shared" ref="C7:C13" si="1">IFERROR(SUM(D7:Q7)/COUNTA($C$19:$C$200),"")</f>
        <v>5.5</v>
      </c>
      <c r="D7" s="19">
        <f t="shared" si="0"/>
        <v>0</v>
      </c>
      <c r="E7" s="19">
        <f t="shared" si="0"/>
        <v>0</v>
      </c>
      <c r="F7" s="19">
        <f t="shared" si="0"/>
        <v>0</v>
      </c>
      <c r="G7" s="19">
        <f t="shared" si="0"/>
        <v>0</v>
      </c>
      <c r="H7" s="19">
        <f t="shared" si="0"/>
        <v>5</v>
      </c>
      <c r="I7" s="19">
        <f t="shared" si="0"/>
        <v>6</v>
      </c>
      <c r="J7" s="19">
        <f t="shared" si="0"/>
        <v>0</v>
      </c>
      <c r="K7" s="36">
        <f t="shared" si="0"/>
        <v>0</v>
      </c>
      <c r="L7" s="24"/>
    </row>
    <row r="8" spans="1:18" x14ac:dyDescent="0.3">
      <c r="A8" s="23"/>
      <c r="B8" s="35" t="s">
        <v>31</v>
      </c>
      <c r="C8" s="18">
        <f t="shared" si="1"/>
        <v>7.5</v>
      </c>
      <c r="D8" s="19">
        <f t="shared" si="0"/>
        <v>0</v>
      </c>
      <c r="E8" s="19">
        <f t="shared" si="0"/>
        <v>0</v>
      </c>
      <c r="F8" s="19">
        <f t="shared" si="0"/>
        <v>0</v>
      </c>
      <c r="G8" s="19">
        <f t="shared" si="0"/>
        <v>0</v>
      </c>
      <c r="H8" s="19">
        <f t="shared" si="0"/>
        <v>0</v>
      </c>
      <c r="I8" s="19">
        <f t="shared" si="0"/>
        <v>0</v>
      </c>
      <c r="J8" s="19">
        <f t="shared" si="0"/>
        <v>7</v>
      </c>
      <c r="K8" s="36">
        <f t="shared" si="0"/>
        <v>8</v>
      </c>
      <c r="L8" s="24"/>
    </row>
    <row r="9" spans="1:18" x14ac:dyDescent="0.3">
      <c r="A9" s="23"/>
      <c r="B9" s="35" t="s">
        <v>32</v>
      </c>
      <c r="C9" s="18">
        <f t="shared" si="1"/>
        <v>4.5</v>
      </c>
      <c r="D9" s="19">
        <f t="shared" si="0"/>
        <v>0</v>
      </c>
      <c r="E9" s="19">
        <f t="shared" si="0"/>
        <v>0</v>
      </c>
      <c r="F9" s="19">
        <f t="shared" si="0"/>
        <v>0</v>
      </c>
      <c r="G9" s="19">
        <f t="shared" si="0"/>
        <v>4</v>
      </c>
      <c r="H9" s="19">
        <f t="shared" si="0"/>
        <v>5</v>
      </c>
      <c r="I9" s="19">
        <f t="shared" si="0"/>
        <v>0</v>
      </c>
      <c r="J9" s="19">
        <f t="shared" si="0"/>
        <v>0</v>
      </c>
      <c r="K9" s="36">
        <f t="shared" si="0"/>
        <v>0</v>
      </c>
      <c r="L9" s="24"/>
    </row>
    <row r="10" spans="1:18" x14ac:dyDescent="0.3">
      <c r="A10" s="23"/>
      <c r="B10" s="35" t="s">
        <v>33</v>
      </c>
      <c r="C10" s="18">
        <f t="shared" si="1"/>
        <v>4.5</v>
      </c>
      <c r="D10" s="19">
        <f t="shared" si="0"/>
        <v>1</v>
      </c>
      <c r="E10" s="19">
        <f t="shared" si="0"/>
        <v>0</v>
      </c>
      <c r="F10" s="19">
        <f t="shared" si="0"/>
        <v>0</v>
      </c>
      <c r="G10" s="19">
        <f t="shared" si="0"/>
        <v>0</v>
      </c>
      <c r="H10" s="19">
        <f t="shared" si="0"/>
        <v>0</v>
      </c>
      <c r="I10" s="19">
        <f t="shared" si="0"/>
        <v>0</v>
      </c>
      <c r="J10" s="19">
        <f t="shared" si="0"/>
        <v>0</v>
      </c>
      <c r="K10" s="36">
        <f t="shared" si="0"/>
        <v>8</v>
      </c>
      <c r="L10" s="24"/>
    </row>
    <row r="11" spans="1:18" x14ac:dyDescent="0.3">
      <c r="A11" s="23"/>
      <c r="B11" s="35" t="s">
        <v>34</v>
      </c>
      <c r="C11" s="18">
        <f t="shared" si="1"/>
        <v>3.5</v>
      </c>
      <c r="D11" s="19">
        <f t="shared" si="0"/>
        <v>0</v>
      </c>
      <c r="E11" s="19">
        <f t="shared" si="0"/>
        <v>0</v>
      </c>
      <c r="F11" s="19">
        <f t="shared" si="0"/>
        <v>3</v>
      </c>
      <c r="G11" s="19">
        <f t="shared" si="0"/>
        <v>4</v>
      </c>
      <c r="H11" s="19">
        <f t="shared" si="0"/>
        <v>0</v>
      </c>
      <c r="I11" s="19">
        <f t="shared" si="0"/>
        <v>0</v>
      </c>
      <c r="J11" s="19">
        <f t="shared" si="0"/>
        <v>0</v>
      </c>
      <c r="K11" s="36">
        <f t="shared" si="0"/>
        <v>0</v>
      </c>
      <c r="L11" s="24"/>
    </row>
    <row r="12" spans="1:18" x14ac:dyDescent="0.3">
      <c r="A12" s="23"/>
      <c r="B12" s="35" t="s">
        <v>35</v>
      </c>
      <c r="C12" s="18">
        <f t="shared" si="1"/>
        <v>1.5</v>
      </c>
      <c r="D12" s="19">
        <f t="shared" si="0"/>
        <v>1</v>
      </c>
      <c r="E12" s="19">
        <f t="shared" si="0"/>
        <v>2</v>
      </c>
      <c r="F12" s="19">
        <f t="shared" si="0"/>
        <v>0</v>
      </c>
      <c r="G12" s="19">
        <f t="shared" si="0"/>
        <v>0</v>
      </c>
      <c r="H12" s="19">
        <f t="shared" si="0"/>
        <v>0</v>
      </c>
      <c r="I12" s="19">
        <f t="shared" si="0"/>
        <v>0</v>
      </c>
      <c r="J12" s="19">
        <f t="shared" si="0"/>
        <v>0</v>
      </c>
      <c r="K12" s="36">
        <f t="shared" si="0"/>
        <v>0</v>
      </c>
      <c r="L12" s="24"/>
    </row>
    <row r="13" spans="1:18" x14ac:dyDescent="0.3">
      <c r="A13" s="23"/>
      <c r="B13" s="37" t="s">
        <v>36</v>
      </c>
      <c r="C13" s="38">
        <f t="shared" si="1"/>
        <v>2.5</v>
      </c>
      <c r="D13" s="39">
        <f t="shared" si="0"/>
        <v>0</v>
      </c>
      <c r="E13" s="39">
        <f t="shared" si="0"/>
        <v>2</v>
      </c>
      <c r="F13" s="39">
        <f t="shared" si="0"/>
        <v>3</v>
      </c>
      <c r="G13" s="39">
        <f t="shared" si="0"/>
        <v>0</v>
      </c>
      <c r="H13" s="39">
        <f t="shared" si="0"/>
        <v>0</v>
      </c>
      <c r="I13" s="39">
        <f t="shared" si="0"/>
        <v>0</v>
      </c>
      <c r="J13" s="39">
        <f t="shared" si="0"/>
        <v>0</v>
      </c>
      <c r="K13" s="40">
        <f t="shared" si="0"/>
        <v>0</v>
      </c>
      <c r="L13" s="24"/>
    </row>
    <row r="14" spans="1:18" x14ac:dyDescent="0.3">
      <c r="B14" s="26"/>
      <c r="C14" s="26"/>
      <c r="D14" s="48" t="b">
        <f>SUM(D6:D13)/D$5=COUNTA($B$19:$B$1048576)</f>
        <v>1</v>
      </c>
      <c r="E14" s="48" t="b">
        <f t="shared" ref="E14:K14" si="2">SUM(E6:E13)/E$5=COUNTA($B$19:$B$1048576)</f>
        <v>1</v>
      </c>
      <c r="F14" s="48" t="b">
        <f t="shared" si="2"/>
        <v>1</v>
      </c>
      <c r="G14" s="48" t="b">
        <f t="shared" si="2"/>
        <v>1</v>
      </c>
      <c r="H14" s="48" t="b">
        <f t="shared" si="2"/>
        <v>1</v>
      </c>
      <c r="I14" s="48" t="b">
        <f t="shared" si="2"/>
        <v>1</v>
      </c>
      <c r="J14" s="48" t="b">
        <f t="shared" si="2"/>
        <v>1</v>
      </c>
      <c r="K14" s="48" t="b">
        <f t="shared" si="2"/>
        <v>1</v>
      </c>
    </row>
    <row r="15" spans="1:18" x14ac:dyDescent="0.3">
      <c r="B15" s="25"/>
      <c r="C15" s="25"/>
      <c r="D15" s="25"/>
      <c r="E15" s="25"/>
      <c r="F15" s="25"/>
      <c r="G15" s="25"/>
      <c r="H15" s="25"/>
      <c r="I15" s="25"/>
      <c r="J15" s="25"/>
      <c r="K15" s="25"/>
      <c r="L15" s="25"/>
      <c r="M15" s="25"/>
      <c r="N15" s="25"/>
      <c r="O15" s="25"/>
      <c r="P15" s="25"/>
      <c r="Q15" s="25"/>
    </row>
    <row r="16" spans="1:18" x14ac:dyDescent="0.3">
      <c r="A16" s="23"/>
      <c r="B16" s="27" t="s">
        <v>24</v>
      </c>
      <c r="C16" s="28"/>
      <c r="D16" s="28"/>
      <c r="E16" s="28"/>
      <c r="F16" s="28"/>
      <c r="G16" s="28"/>
      <c r="H16" s="28"/>
      <c r="I16" s="28"/>
      <c r="J16" s="28"/>
      <c r="K16" s="28"/>
      <c r="L16" s="28"/>
      <c r="M16" s="28"/>
      <c r="N16" s="28"/>
      <c r="O16" s="28"/>
      <c r="P16" s="28"/>
      <c r="Q16" s="28"/>
      <c r="R16" s="24"/>
    </row>
    <row r="17" spans="1:17" x14ac:dyDescent="0.3">
      <c r="B17" s="30"/>
      <c r="C17" s="30"/>
      <c r="D17" s="30"/>
      <c r="E17" s="30"/>
      <c r="F17" s="30"/>
      <c r="G17" s="30"/>
      <c r="H17" s="30"/>
      <c r="I17" s="30"/>
      <c r="J17" s="30"/>
      <c r="K17" s="30"/>
      <c r="L17" s="30"/>
      <c r="M17" s="30"/>
      <c r="N17" s="30"/>
      <c r="O17" s="26"/>
      <c r="P17" s="26"/>
      <c r="Q17" s="26"/>
    </row>
    <row r="18" spans="1:17" x14ac:dyDescent="0.3">
      <c r="A18" s="23"/>
      <c r="B18" s="31">
        <v>1</v>
      </c>
      <c r="C18" s="41">
        <v>2</v>
      </c>
      <c r="D18" s="41">
        <v>3</v>
      </c>
      <c r="E18" s="41">
        <v>4</v>
      </c>
      <c r="F18" s="41">
        <v>5</v>
      </c>
      <c r="G18" s="41">
        <v>6</v>
      </c>
      <c r="H18" s="41">
        <v>7</v>
      </c>
      <c r="I18" s="41">
        <v>8</v>
      </c>
      <c r="J18" s="41" t="s">
        <v>37</v>
      </c>
      <c r="K18" s="41" t="s">
        <v>38</v>
      </c>
      <c r="L18" s="41" t="s">
        <v>39</v>
      </c>
      <c r="M18" s="41" t="s">
        <v>3</v>
      </c>
      <c r="N18" s="42" t="s">
        <v>40</v>
      </c>
      <c r="O18" s="24"/>
    </row>
    <row r="19" spans="1:17" x14ac:dyDescent="0.3">
      <c r="B19" s="35" t="s">
        <v>35</v>
      </c>
      <c r="C19" s="37" t="s">
        <v>36</v>
      </c>
      <c r="D19" s="35" t="s">
        <v>34</v>
      </c>
      <c r="E19" s="35" t="s">
        <v>32</v>
      </c>
      <c r="F19" s="35" t="s">
        <v>30</v>
      </c>
      <c r="G19" s="35" t="s">
        <v>29</v>
      </c>
      <c r="H19" s="35" t="s">
        <v>31</v>
      </c>
      <c r="I19" s="35" t="s">
        <v>33</v>
      </c>
      <c r="K19" s="20"/>
      <c r="L19" s="20"/>
      <c r="M19" s="21"/>
      <c r="N19" s="43"/>
      <c r="O19" s="69" t="s">
        <v>41</v>
      </c>
    </row>
    <row r="20" spans="1:17" x14ac:dyDescent="0.3">
      <c r="A20" s="23"/>
      <c r="B20" s="35" t="s">
        <v>33</v>
      </c>
      <c r="C20" s="35" t="s">
        <v>35</v>
      </c>
      <c r="D20" s="37" t="s">
        <v>36</v>
      </c>
      <c r="E20" s="35" t="s">
        <v>34</v>
      </c>
      <c r="F20" s="35" t="s">
        <v>32</v>
      </c>
      <c r="G20" s="35" t="s">
        <v>30</v>
      </c>
      <c r="H20" s="35" t="s">
        <v>29</v>
      </c>
      <c r="I20" s="35" t="s">
        <v>31</v>
      </c>
      <c r="J20" s="35"/>
      <c r="K20" s="20"/>
      <c r="M20" s="21"/>
      <c r="N20" s="43"/>
      <c r="O20" s="24"/>
    </row>
    <row r="21" spans="1:17" x14ac:dyDescent="0.3">
      <c r="A21" s="23"/>
      <c r="B21" s="35"/>
      <c r="K21" s="21"/>
      <c r="L21" s="21"/>
      <c r="M21" s="21"/>
      <c r="N21" s="43"/>
      <c r="O21" s="24"/>
    </row>
    <row r="22" spans="1:17" x14ac:dyDescent="0.3">
      <c r="A22" s="23"/>
      <c r="B22" s="35"/>
      <c r="M22" s="21"/>
      <c r="N22" s="43"/>
      <c r="O22" s="24"/>
    </row>
    <row r="23" spans="1:17" x14ac:dyDescent="0.3">
      <c r="A23" s="23"/>
      <c r="B23" s="35"/>
      <c r="M23" s="21"/>
      <c r="N23" s="43"/>
      <c r="O23" s="24"/>
    </row>
    <row r="24" spans="1:17" x14ac:dyDescent="0.3">
      <c r="A24" s="23"/>
      <c r="B24" s="35"/>
      <c r="M24" s="21"/>
      <c r="N24" s="44"/>
      <c r="O24" s="24"/>
      <c r="P24" s="22"/>
    </row>
    <row r="25" spans="1:17" x14ac:dyDescent="0.3">
      <c r="A25" s="23"/>
      <c r="B25" s="35"/>
      <c r="M25" s="21"/>
      <c r="N25" s="44"/>
      <c r="O25" s="24"/>
      <c r="P25" s="22"/>
    </row>
    <row r="26" spans="1:17" x14ac:dyDescent="0.3">
      <c r="A26" s="23"/>
      <c r="B26" s="35"/>
      <c r="M26" s="21"/>
      <c r="N26" s="43"/>
      <c r="O26" s="24"/>
    </row>
    <row r="27" spans="1:17" x14ac:dyDescent="0.3">
      <c r="A27" s="23"/>
      <c r="B27" s="35"/>
      <c r="M27" s="21"/>
      <c r="N27" s="43"/>
      <c r="O27" s="24"/>
    </row>
    <row r="28" spans="1:17" x14ac:dyDescent="0.3">
      <c r="A28" s="23"/>
      <c r="B28" s="35"/>
      <c r="M28" s="21"/>
      <c r="N28" s="43"/>
      <c r="O28" s="24"/>
    </row>
    <row r="29" spans="1:17" x14ac:dyDescent="0.3">
      <c r="A29" s="23"/>
      <c r="B29" s="35"/>
      <c r="M29" s="21"/>
      <c r="N29" s="43"/>
      <c r="O29" s="24"/>
    </row>
    <row r="30" spans="1:17" x14ac:dyDescent="0.3">
      <c r="A30" s="23"/>
      <c r="B30" s="35"/>
      <c r="M30" s="21"/>
      <c r="N30" s="44"/>
      <c r="O30" s="24"/>
      <c r="P30" s="22"/>
    </row>
    <row r="31" spans="1:17" x14ac:dyDescent="0.3">
      <c r="A31" s="23"/>
      <c r="B31" s="35"/>
      <c r="M31" s="21"/>
      <c r="N31" s="43"/>
      <c r="O31" s="24"/>
    </row>
    <row r="32" spans="1:17" x14ac:dyDescent="0.3">
      <c r="A32" s="23"/>
      <c r="B32" s="35"/>
      <c r="M32" s="21"/>
      <c r="N32" s="44"/>
      <c r="O32" s="24"/>
    </row>
    <row r="33" spans="1:16" x14ac:dyDescent="0.3">
      <c r="A33" s="23"/>
      <c r="B33" s="35"/>
      <c r="M33" s="21"/>
      <c r="N33" s="44"/>
      <c r="O33" s="24"/>
      <c r="P33" s="22"/>
    </row>
    <row r="34" spans="1:16" x14ac:dyDescent="0.3">
      <c r="A34" s="23"/>
      <c r="B34" s="35"/>
      <c r="M34" s="21"/>
      <c r="N34" s="44"/>
      <c r="O34" s="24"/>
      <c r="P34" s="22"/>
    </row>
    <row r="35" spans="1:16" x14ac:dyDescent="0.3">
      <c r="A35" s="23"/>
      <c r="B35" s="37"/>
      <c r="C35" s="45"/>
      <c r="D35" s="45"/>
      <c r="E35" s="45"/>
      <c r="F35" s="45"/>
      <c r="G35" s="45"/>
      <c r="H35" s="45"/>
      <c r="I35" s="45"/>
      <c r="J35" s="45"/>
      <c r="K35" s="45"/>
      <c r="L35" s="45"/>
      <c r="M35" s="46"/>
      <c r="N35" s="47"/>
      <c r="O35" s="24"/>
      <c r="P35" s="22"/>
    </row>
    <row r="36" spans="1:16" x14ac:dyDescent="0.3">
      <c r="B36" s="26"/>
      <c r="C36" s="26"/>
      <c r="D36" s="26"/>
      <c r="E36" s="26"/>
      <c r="F36" s="26"/>
      <c r="G36" s="26"/>
      <c r="H36" s="26"/>
      <c r="I36" s="26"/>
      <c r="J36" s="26"/>
      <c r="K36" s="26"/>
      <c r="L36" s="26"/>
      <c r="M36" s="26"/>
      <c r="N36" s="26"/>
    </row>
  </sheetData>
  <autoFilter ref="B5:K5" xr:uid="{8D5F369E-74C5-401E-BF80-9BB146A30BBD}"/>
  <phoneticPr fontId="14" type="noConversion"/>
  <conditionalFormatting sqref="D14:K14">
    <cfRule type="expression" dxfId="0" priority="1">
      <formula>D14=FALSE</formula>
    </cfRule>
  </conditionalFormatting>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6</vt:i4>
      </vt:variant>
    </vt:vector>
  </HeadingPairs>
  <TitlesOfParts>
    <vt:vector size="6" baseType="lpstr">
      <vt:lpstr>Read me - Instructions</vt:lpstr>
      <vt:lpstr>Synthèse</vt:lpstr>
      <vt:lpstr>Résumé - Faisabilité</vt:lpstr>
      <vt:lpstr>2. Critère de faisabilité</vt:lpstr>
      <vt:lpstr>Résumé - Importance</vt:lpstr>
      <vt:lpstr>1. Critère d'importance</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Florian Guiod</dc:creator>
  <cp:lastModifiedBy>Florian Guiod</cp:lastModifiedBy>
  <cp:lastPrinted>2024-05-29T15:38:08Z</cp:lastPrinted>
  <dcterms:created xsi:type="dcterms:W3CDTF">2024-01-23T14:29:55Z</dcterms:created>
  <dcterms:modified xsi:type="dcterms:W3CDTF">2025-02-19T15:51:12Z</dcterms:modified>
</cp:coreProperties>
</file>