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E:\Thomas-Commun\code\thomaslvz\nmat-form\excel_form\templates\v2\"/>
    </mc:Choice>
  </mc:AlternateContent>
  <xr:revisionPtr revIDLastSave="0" documentId="13_ncr:1_{42B099AF-B674-490C-8BFC-F533BB8F8112}" xr6:coauthVersionLast="47" xr6:coauthVersionMax="47" xr10:uidLastSave="{00000000-0000-0000-0000-000000000000}"/>
  <bookViews>
    <workbookView xWindow="-120" yWindow="-120" windowWidth="29040" windowHeight="15840" tabRatio="796" xr2:uid="{00000000-000D-0000-FFFF-FFFF00000000}"/>
  </bookViews>
  <sheets>
    <sheet name="Couverture" sheetId="1" r:id="rId1"/>
    <sheet name="Instructions" sheetId="2" r:id="rId2"/>
    <sheet name="Ind. 1" sheetId="3" r:id="rId3"/>
    <sheet name="Ind. 2" sheetId="4" r:id="rId4"/>
    <sheet name="Ind. 3" sheetId="5" r:id="rId5"/>
    <sheet name="Ind. 4" sheetId="6" r:id="rId6"/>
    <sheet name="Ind. 5" sheetId="7" r:id="rId7"/>
    <sheet name="Ind. 6" sheetId="8" r:id="rId8"/>
    <sheet name="Ind. 7" sheetId="9" r:id="rId9"/>
    <sheet name="Résumé" sheetId="10" r:id="rId10"/>
    <sheet name="Définitions" sheetId="11" r:id="rId11"/>
    <sheet name="Outil de collecte de données" sheetId="18" r:id="rId12"/>
    <sheet name="Export sheet" sheetId="13" state="hidden" r:id="rId13"/>
    <sheet name="Source" sheetId="15" state="hidden" r:id="rId14"/>
  </sheets>
  <definedNames>
    <definedName name="_xlnm._FilterDatabase" localSheetId="13" hidden="1">Source!$A$1:$B$183</definedName>
    <definedName name="_Hlk90904726" localSheetId="1">Instructions!#REF!</definedName>
    <definedName name="_Toc91076098" localSheetId="10">Définitions!$B$4</definedName>
    <definedName name="_Toc91076099" localSheetId="10">Définitions!$B$51</definedName>
    <definedName name="_Toc91076100" localSheetId="10">Définitions!$B$61</definedName>
    <definedName name="_Toc91076101" localSheetId="10">Définitions!$B$91</definedName>
    <definedName name="_Toc91076102" localSheetId="10">Définitions!$B$118</definedName>
    <definedName name="_Toc91076103" localSheetId="10">Définitions!$B$127</definedName>
    <definedName name="_Toc91076104" localSheetId="10">Définitions!$B$133</definedName>
    <definedName name="_Toc94187223" localSheetId="10">Définitions!$B$2</definedName>
    <definedName name="hash">'Export sheet'!$H$52</definedName>
    <definedName name="List_geo_zone">OFFSET(Source!$A$2,0,0,COUNTA(Source!$A:$A)-1,1)</definedName>
    <definedName name="maturity_source">Source!$F$1:$G$6</definedName>
    <definedName name="Type_assessment">Source!$J$2:$J$3</definedName>
    <definedName name="_xlnm.Print_Area" localSheetId="2">'Ind. 1'!$B$2:$R$12</definedName>
    <definedName name="_xlnm.Print_Area" localSheetId="3">'Ind. 2'!$B$2:$R$11</definedName>
    <definedName name="_xlnm.Print_Area" localSheetId="4">'Ind. 3'!$B$2:$R$12</definedName>
    <definedName name="_xlnm.Print_Area" localSheetId="5">'Ind. 4'!$B$2:$R$11</definedName>
    <definedName name="_xlnm.Print_Area" localSheetId="6">'Ind. 5'!$B$2:$R$10</definedName>
    <definedName name="_xlnm.Print_Area" localSheetId="7">'Ind. 6'!$B$2:$R$10</definedName>
    <definedName name="_xlnm.Print_Area" localSheetId="8">'Ind. 7'!$B$2:$R$10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1" i="10" l="1"/>
  <c r="B9" i="10"/>
  <c r="F4" i="10"/>
  <c r="E4" i="10"/>
  <c r="C5" i="10"/>
  <c r="E8" i="10" l="1"/>
  <c r="F43" i="13"/>
  <c r="F35" i="13"/>
  <c r="F46" i="13"/>
  <c r="E43" i="13"/>
  <c r="F33" i="13"/>
  <c r="E32" i="13"/>
  <c r="E41" i="13"/>
  <c r="F40" i="13"/>
  <c r="F31" i="13"/>
  <c r="F34" i="13"/>
  <c r="E42" i="13"/>
  <c r="E44" i="13"/>
  <c r="F30" i="13"/>
  <c r="E47" i="13"/>
  <c r="F50" i="13"/>
  <c r="F44" i="13"/>
  <c r="E40" i="13"/>
  <c r="E38" i="13"/>
  <c r="E31" i="13"/>
  <c r="F39" i="13"/>
  <c r="F36" i="13"/>
  <c r="E30" i="13"/>
  <c r="E29" i="13"/>
  <c r="E39" i="13"/>
  <c r="F32" i="13"/>
  <c r="E49" i="13"/>
  <c r="F49" i="13"/>
  <c r="E33" i="13"/>
  <c r="F29" i="13"/>
  <c r="E35" i="13"/>
  <c r="F51" i="13"/>
  <c r="F42" i="13"/>
  <c r="F41" i="13"/>
  <c r="F38" i="13"/>
  <c r="E37" i="13"/>
  <c r="E50" i="13"/>
  <c r="F45" i="13"/>
  <c r="E36" i="13"/>
  <c r="E51" i="13"/>
  <c r="E45" i="13"/>
  <c r="E34" i="13"/>
  <c r="F37" i="13"/>
  <c r="E46" i="13"/>
  <c r="F47" i="13"/>
  <c r="C28" i="13" l="1"/>
  <c r="C27" i="13"/>
  <c r="C26" i="13"/>
  <c r="C25" i="13"/>
  <c r="C24" i="13"/>
  <c r="C23" i="13"/>
  <c r="C22" i="13"/>
  <c r="C21" i="13"/>
  <c r="C20" i="13"/>
  <c r="C19" i="13"/>
  <c r="C18" i="13"/>
  <c r="C17" i="13"/>
  <c r="C16" i="13"/>
  <c r="C15" i="13"/>
  <c r="C14" i="13"/>
  <c r="C13" i="13"/>
  <c r="D101" i="10"/>
  <c r="C100" i="10"/>
  <c r="D6" i="9"/>
  <c r="R6" i="9" s="1"/>
  <c r="D5" i="9"/>
  <c r="R5" i="9" s="1"/>
  <c r="D6" i="8"/>
  <c r="R6" i="8" s="1"/>
  <c r="P5" i="8"/>
  <c r="D6" i="7"/>
  <c r="R6" i="7" s="1"/>
  <c r="M5" i="7"/>
  <c r="C98" i="10" s="1"/>
  <c r="D7" i="6"/>
  <c r="R7" i="6" s="1"/>
  <c r="D6" i="6"/>
  <c r="R6" i="6" s="1"/>
  <c r="P5" i="6"/>
  <c r="C97" i="10" s="1"/>
  <c r="D8" i="5"/>
  <c r="R8" i="5" s="1"/>
  <c r="P7" i="5"/>
  <c r="D7" i="5" s="1"/>
  <c r="R7" i="5" s="1"/>
  <c r="D6" i="5"/>
  <c r="R6" i="5" s="1"/>
  <c r="D5" i="5"/>
  <c r="R5" i="5" s="1"/>
  <c r="P7" i="4"/>
  <c r="M7" i="4"/>
  <c r="J7" i="4"/>
  <c r="D6" i="4"/>
  <c r="R6" i="4" s="1"/>
  <c r="D5" i="4"/>
  <c r="R5" i="4" s="1"/>
  <c r="D8" i="3"/>
  <c r="R8" i="3" s="1"/>
  <c r="J7" i="3"/>
  <c r="D7" i="3" s="1"/>
  <c r="R7" i="3" s="1"/>
  <c r="D6" i="3"/>
  <c r="R6" i="3" s="1"/>
  <c r="P5" i="3"/>
  <c r="M5" i="3"/>
  <c r="J5" i="3"/>
  <c r="C94" i="10" s="1"/>
  <c r="F19" i="13"/>
  <c r="G34" i="13"/>
  <c r="F23" i="13"/>
  <c r="E11" i="13"/>
  <c r="E23" i="13"/>
  <c r="G33" i="13"/>
  <c r="E4" i="13"/>
  <c r="E12" i="13"/>
  <c r="E10" i="13"/>
  <c r="F24" i="13"/>
  <c r="E28" i="13"/>
  <c r="E27" i="13"/>
  <c r="E8" i="13"/>
  <c r="E19" i="13"/>
  <c r="G42" i="13"/>
  <c r="F14" i="13"/>
  <c r="E17" i="13"/>
  <c r="F28" i="13"/>
  <c r="G38" i="13"/>
  <c r="G35" i="13"/>
  <c r="F15" i="13"/>
  <c r="F27" i="13"/>
  <c r="F9" i="13"/>
  <c r="G46" i="13"/>
  <c r="F4" i="13"/>
  <c r="E26" i="13"/>
  <c r="F2" i="13"/>
  <c r="F3" i="13"/>
  <c r="E18" i="13"/>
  <c r="E7" i="13"/>
  <c r="E24" i="13"/>
  <c r="F22" i="13"/>
  <c r="G41" i="13"/>
  <c r="G50" i="13"/>
  <c r="G45" i="13"/>
  <c r="E3" i="13"/>
  <c r="E21" i="13"/>
  <c r="E20" i="13"/>
  <c r="E22" i="13"/>
  <c r="E2" i="13"/>
  <c r="G43" i="13"/>
  <c r="F13" i="13"/>
  <c r="G51" i="13"/>
  <c r="E16" i="13"/>
  <c r="F25" i="13"/>
  <c r="F26" i="13"/>
  <c r="G30" i="13"/>
  <c r="E15" i="13"/>
  <c r="F16" i="13"/>
  <c r="F5" i="13"/>
  <c r="G49" i="13"/>
  <c r="E5" i="13"/>
  <c r="G29" i="13"/>
  <c r="G37" i="13"/>
  <c r="E6" i="13"/>
  <c r="F11" i="13"/>
  <c r="F6" i="13"/>
  <c r="F10" i="13"/>
  <c r="F17" i="13"/>
  <c r="G39" i="13"/>
  <c r="F20" i="13"/>
  <c r="G47" i="13"/>
  <c r="E13" i="13"/>
  <c r="G32" i="13"/>
  <c r="F8" i="13"/>
  <c r="F18" i="13"/>
  <c r="E9" i="13"/>
  <c r="G36" i="13"/>
  <c r="F7" i="13"/>
  <c r="F21" i="13"/>
  <c r="F12" i="13"/>
  <c r="E25" i="13"/>
  <c r="G31" i="13"/>
  <c r="E14" i="13"/>
  <c r="G40" i="13"/>
  <c r="G44" i="13"/>
  <c r="D7" i="4" l="1"/>
  <c r="R7" i="4" s="1"/>
  <c r="R9" i="4" s="1"/>
  <c r="C26" i="10" s="1"/>
  <c r="C95" i="10"/>
  <c r="E95" i="10" s="1"/>
  <c r="R10" i="5"/>
  <c r="C29" i="10" s="1"/>
  <c r="E97" i="10"/>
  <c r="E100" i="10"/>
  <c r="E98" i="10"/>
  <c r="R8" i="9"/>
  <c r="C41" i="10" s="1"/>
  <c r="D5" i="7"/>
  <c r="R5" i="7" s="1"/>
  <c r="R8" i="7" s="1"/>
  <c r="C35" i="10" s="1"/>
  <c r="D5" i="6"/>
  <c r="R5" i="6" s="1"/>
  <c r="R9" i="6" s="1"/>
  <c r="C32" i="10" s="1"/>
  <c r="E94" i="10"/>
  <c r="C96" i="10"/>
  <c r="D5" i="3"/>
  <c r="R5" i="3" s="1"/>
  <c r="R10" i="3" s="1"/>
  <c r="C23" i="10" s="1"/>
  <c r="C99" i="10"/>
  <c r="D5" i="8"/>
  <c r="R5" i="8" s="1"/>
  <c r="R8" i="8" s="1"/>
  <c r="C38" i="10" s="1"/>
  <c r="H39" i="13"/>
  <c r="G5" i="13"/>
  <c r="G26" i="13"/>
  <c r="H37" i="13"/>
  <c r="G12" i="13"/>
  <c r="G24" i="13"/>
  <c r="H41" i="13"/>
  <c r="H43" i="13"/>
  <c r="H46" i="13"/>
  <c r="G15" i="13"/>
  <c r="H47" i="13"/>
  <c r="G20" i="13"/>
  <c r="G25" i="13"/>
  <c r="G16" i="13"/>
  <c r="H38" i="13"/>
  <c r="H32" i="13"/>
  <c r="G18" i="13"/>
  <c r="H36" i="13"/>
  <c r="G9" i="13"/>
  <c r="H34" i="13"/>
  <c r="G22" i="13"/>
  <c r="G10" i="13"/>
  <c r="G19" i="13"/>
  <c r="H29" i="13"/>
  <c r="H40" i="13"/>
  <c r="G17" i="13"/>
  <c r="G7" i="13"/>
  <c r="G4" i="13"/>
  <c r="G21" i="13"/>
  <c r="H31" i="13"/>
  <c r="G2" i="13"/>
  <c r="H49" i="13"/>
  <c r="H45" i="13"/>
  <c r="H33" i="13"/>
  <c r="G13" i="13"/>
  <c r="G11" i="13"/>
  <c r="H51" i="13"/>
  <c r="H44" i="13"/>
  <c r="H35" i="13"/>
  <c r="G6" i="13"/>
  <c r="G27" i="13"/>
  <c r="G8" i="13"/>
  <c r="G23" i="13"/>
  <c r="H50" i="13"/>
  <c r="G14" i="13"/>
  <c r="H30" i="13"/>
  <c r="H42" i="13"/>
  <c r="G3" i="13"/>
  <c r="G28" i="13"/>
  <c r="H48" i="13" l="1"/>
  <c r="E99" i="10"/>
  <c r="E96" i="10"/>
  <c r="C101" i="10"/>
  <c r="E101" i="10" s="1"/>
  <c r="F46" i="10" s="1"/>
  <c r="H15" i="13"/>
  <c r="H6" i="13"/>
  <c r="H18" i="13"/>
  <c r="H9" i="13"/>
  <c r="H3" i="13"/>
  <c r="H16" i="13"/>
  <c r="H5" i="13"/>
  <c r="H28" i="13"/>
  <c r="H11" i="13"/>
  <c r="H7" i="13"/>
  <c r="H14" i="13"/>
  <c r="H8" i="13"/>
  <c r="H13" i="13"/>
  <c r="H25" i="13"/>
  <c r="H17" i="13"/>
  <c r="H10" i="13"/>
  <c r="H22" i="13"/>
  <c r="H12" i="13"/>
  <c r="H27" i="13"/>
  <c r="H21" i="13"/>
  <c r="H2" i="13"/>
  <c r="H23" i="13"/>
  <c r="H26" i="13"/>
  <c r="H19" i="13"/>
  <c r="H20" i="13"/>
  <c r="H24" i="13"/>
  <c r="H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200-000001000000}">
      <text>
        <r>
          <rPr>
            <sz val="10"/>
            <rFont val="Arial"/>
            <family val="2"/>
          </rPr>
          <t>"Basic" est l'entrée par défaut. Ce "x" sera supprimé si vous sélectionnez un autre niveau.</t>
        </r>
      </text>
    </comment>
    <comment ref="D6" authorId="0" shapeId="0" xr:uid="{00000000-0006-0000-0200-000002000000}">
      <text>
        <r>
          <rPr>
            <sz val="10"/>
            <rFont val="Arial"/>
            <family val="2"/>
          </rPr>
          <t xml:space="preserve">"Basic" est l'entrée par défaut. Ce "x" sera supprimé si vous sélectionnez un autre niveau.
</t>
        </r>
      </text>
    </comment>
    <comment ref="D7" authorId="0" shapeId="0" xr:uid="{00000000-0006-0000-0200-000003000000}">
      <text>
        <r>
          <rPr>
            <sz val="10"/>
            <rFont val="Arial"/>
            <family val="2"/>
          </rPr>
          <t>"Basic" est l'entrée par défaut. Ce "x" sera supprimé si vous sélectionnez un autre niveau.</t>
        </r>
      </text>
    </comment>
    <comment ref="N7" authorId="0" shapeId="0" xr:uid="{00000000-0006-0000-0200-000005000000}">
      <text>
        <r>
          <rPr>
            <sz val="10"/>
            <rFont val="Arial"/>
            <family val="2"/>
          </rPr>
          <t>Dans les cellules qui ont plusieurs éléments, tous les éléments doivent être présents. Si seuls certains sont présents, vous pouvez faire des remarques dans votre rapport.</t>
        </r>
      </text>
    </comment>
    <comment ref="D8" authorId="0" shapeId="0" xr:uid="{00000000-0006-0000-0200-000004000000}">
      <text>
        <r>
          <rPr>
            <sz val="10"/>
            <rFont val="Arial"/>
            <family val="2"/>
          </rPr>
          <t xml:space="preserve">"Basic" est l'entrée par défaut. Ce "x" sera supprimé si vous sélectionnez un autre niveau.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300-000001000000}">
      <text>
        <r>
          <rPr>
            <sz val="10"/>
            <rFont val="Arial"/>
            <family val="2"/>
          </rPr>
          <t>"Basic" est l'entrée par défaut. Ce "x" sera supprimé si vous sélectionnez un autre niveau.</t>
        </r>
      </text>
    </comment>
    <comment ref="K5" authorId="0" shapeId="0" xr:uid="{00000000-0006-0000-0300-000004000000}">
      <text>
        <r>
          <rPr>
            <sz val="10"/>
            <rFont val="Arial"/>
            <family val="2"/>
          </rPr>
          <t>Dans les cellules qui ont plusieurs éléments, tous les éléments doivent être présents. Si seuls certains sont présents, vous pouvez faire des remarques dans votre rapport.</t>
        </r>
      </text>
    </comment>
    <comment ref="D6" authorId="0" shapeId="0" xr:uid="{00000000-0006-0000-0300-000002000000}">
      <text>
        <r>
          <rPr>
            <sz val="10"/>
            <rFont val="Arial"/>
            <family val="2"/>
          </rPr>
          <t>"Basic" est l'entrée par défaut. Ce "x" sera supprimé si vous sélectionnez un autre niveau.</t>
        </r>
      </text>
    </comment>
    <comment ref="N6" authorId="0" shapeId="0" xr:uid="{00000000-0006-0000-0300-000005000000}">
      <text>
        <r>
          <rPr>
            <sz val="10"/>
            <rFont val="Arial"/>
            <family val="2"/>
          </rPr>
          <t>Dans les cellules qui ont plusieurs éléments, tous les éléments doivent être présents. Si seuls certains sont présents, vous pouvez faire des remarques dans votre rapport.</t>
        </r>
      </text>
    </comment>
    <comment ref="D7" authorId="0" shapeId="0" xr:uid="{00000000-0006-0000-0300-000003000000}">
      <text>
        <r>
          <rPr>
            <sz val="10"/>
            <rFont val="Arial"/>
            <family val="2"/>
          </rPr>
          <t>"Basic" est l'entrée par défaut. Ce "x" sera supprimé si vous sélectionnez un autre niveau.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400-000001000000}">
      <text>
        <r>
          <rPr>
            <sz val="10"/>
            <rFont val="Arial"/>
            <family val="2"/>
          </rPr>
          <t>"Basic" est l'entrée par défaut. Ce "x" sera supprimé si vous sélectionnez un autre niveau.</t>
        </r>
      </text>
    </comment>
    <comment ref="D6" authorId="0" shapeId="0" xr:uid="{00000000-0006-0000-0400-000002000000}">
      <text>
        <r>
          <rPr>
            <sz val="10"/>
            <rFont val="Arial"/>
            <family val="2"/>
          </rPr>
          <t>"Basic" est l'entrée par défaut. Ce "x" sera supprimé si vous sélectionnez un autre niveau.</t>
        </r>
      </text>
    </comment>
    <comment ref="D7" authorId="0" shapeId="0" xr:uid="{00000000-0006-0000-0400-000003000000}">
      <text>
        <r>
          <rPr>
            <sz val="10"/>
            <rFont val="Arial"/>
            <family val="2"/>
          </rPr>
          <t>"Basic" est l'entrée par défaut. Ce "x" sera supprimé si vous sélectionnez un autre niveau.</t>
        </r>
      </text>
    </comment>
    <comment ref="D8" authorId="0" shapeId="0" xr:uid="{00000000-0006-0000-0400-000004000000}">
      <text>
        <r>
          <rPr>
            <sz val="10"/>
            <rFont val="Arial"/>
            <family val="2"/>
          </rPr>
          <t>"Basic" est l'entrée par défaut. Ce "x" sera supprimé si vous sélectionnez un autre niveau.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500-000001000000}">
      <text>
        <r>
          <rPr>
            <sz val="10"/>
            <rFont val="Arial"/>
            <family val="2"/>
          </rPr>
          <t>"Basic" est l'entrée par défaut. Ce "x" sera supprimé si vous sélectionnez un autre niveau.</t>
        </r>
      </text>
    </comment>
    <comment ref="H5" authorId="0" shapeId="0" xr:uid="{00000000-0006-0000-0500-000004000000}">
      <text>
        <r>
          <rPr>
            <sz val="10"/>
            <rFont val="Arial"/>
            <family val="2"/>
          </rPr>
          <t>Dans les cellules qui ont plusieurs éléments, tous les éléments doivent être présents. Si seuls certains sont présents, vous pouvez faire des remarques dans votre rapport.</t>
        </r>
      </text>
    </comment>
    <comment ref="K5" authorId="0" shapeId="0" xr:uid="{00000000-0006-0000-0500-000005000000}">
      <text>
        <r>
          <rPr>
            <sz val="10"/>
            <rFont val="Arial"/>
            <family val="2"/>
          </rPr>
          <t>Dans les cellules qui ont plusieurs éléments, tous les éléments doivent être présents. Si seuls certains sont présents, vous pouvez faire des remarques dans votre rapport.</t>
        </r>
      </text>
    </comment>
    <comment ref="D6" authorId="0" shapeId="0" xr:uid="{00000000-0006-0000-0500-000002000000}">
      <text>
        <r>
          <rPr>
            <sz val="10"/>
            <rFont val="Arial"/>
            <family val="2"/>
          </rPr>
          <t xml:space="preserve">"Basic" est l'entrée par défaut. Ce "x" sera supprimé si vous sélectionnez un autre niveau.
</t>
        </r>
      </text>
    </comment>
    <comment ref="N6" authorId="0" shapeId="0" xr:uid="{00000000-0006-0000-0500-000006000000}">
      <text>
        <r>
          <rPr>
            <sz val="10"/>
            <rFont val="Arial"/>
            <family val="2"/>
          </rPr>
          <t>Dans les cellules qui ont plusieurs éléments, tous les éléments doivent être présents. Si seuls certains sont présents, vous pouvez faire des remarques dans votre rapport.</t>
        </r>
      </text>
    </comment>
    <comment ref="Q6" authorId="0" shapeId="0" xr:uid="{00000000-0006-0000-0500-000007000000}">
      <text>
        <r>
          <rPr>
            <sz val="10"/>
            <rFont val="Arial"/>
            <family val="2"/>
          </rPr>
          <t>Dans les cellules qui ont plusieurs éléments, tous les éléments doivent être présents. Si seuls certains sont présents, vous pouvez faire des remarques dans votre rapport.</t>
        </r>
      </text>
    </comment>
    <comment ref="D7" authorId="0" shapeId="0" xr:uid="{00000000-0006-0000-0500-000003000000}">
      <text>
        <r>
          <rPr>
            <sz val="10"/>
            <rFont val="Arial"/>
            <family val="2"/>
          </rPr>
          <t>"Basic" est l'entrée par défaut. Ce "x" sera supprimé si vous sélectionnez un autre niveau.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600-000001000000}">
      <text>
        <r>
          <rPr>
            <sz val="10"/>
            <rFont val="Arial"/>
            <family val="2"/>
          </rPr>
          <t>"Basic" est l'entrée par défaut. Ce "x" sera supprimé si vous sélectionnez un autre niveau.</t>
        </r>
      </text>
    </comment>
    <comment ref="D6" authorId="0" shapeId="0" xr:uid="{00000000-0006-0000-0600-000002000000}">
      <text>
        <r>
          <rPr>
            <sz val="10"/>
            <rFont val="Arial"/>
            <family val="2"/>
          </rPr>
          <t>"Basic" est l'entrée par défaut. Ce "x" sera supprimé si vous sélectionnez un autre niveau.</t>
        </r>
      </text>
    </comment>
    <comment ref="N6" authorId="0" shapeId="0" xr:uid="{00000000-0006-0000-0600-000003000000}">
      <text>
        <r>
          <rPr>
            <sz val="10"/>
            <rFont val="Arial"/>
            <family val="2"/>
          </rPr>
          <t>Dans les cellules qui ont plusieurs éléments, tous les éléments doivent être présents. Si seuls certains sont présents, vous pouvez faire des remarques dans votre rapport.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700-000001000000}">
      <text>
        <r>
          <rPr>
            <sz val="10"/>
            <rFont val="Arial"/>
            <family val="2"/>
          </rPr>
          <t>"Basic" est l'entrée par défaut. Ce "x" sera supprimé si vous sélectionnez un autre niveau.</t>
        </r>
      </text>
    </comment>
    <comment ref="K5" authorId="0" shapeId="0" xr:uid="{00000000-0006-0000-0700-000003000000}">
      <text>
        <r>
          <rPr>
            <sz val="10"/>
            <rFont val="Arial"/>
            <family val="2"/>
          </rPr>
          <t>Dans les cellules qui ont plusieurs éléments, tous les éléments doivent être présents. Si seuls certains sont présents, vous pouvez faire des remarques dans votre rapport.</t>
        </r>
      </text>
    </comment>
    <comment ref="N5" authorId="0" shapeId="0" xr:uid="{00000000-0006-0000-0700-000004000000}">
      <text>
        <r>
          <rPr>
            <sz val="10"/>
            <rFont val="Arial"/>
            <family val="2"/>
          </rPr>
          <t>Dans les cellules qui ont plusieurs éléments, tous les éléments doivent être présents. Si seuls certains sont présents, vous pouvez faire des remarques dans votre rapport.</t>
        </r>
      </text>
    </comment>
    <comment ref="D6" authorId="0" shapeId="0" xr:uid="{00000000-0006-0000-0700-000002000000}">
      <text>
        <r>
          <rPr>
            <sz val="10"/>
            <rFont val="Arial"/>
            <family val="2"/>
          </rPr>
          <t>"Basic" est l'entrée par défaut. Ce "x" sera supprimé si vous sélectionnez un autre niveau.</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800-000001000000}">
      <text>
        <r>
          <rPr>
            <sz val="10"/>
            <rFont val="Arial"/>
            <family val="2"/>
          </rPr>
          <t>"Basic" est l'entrée par défaut. Ce "x" sera supprimé si vous sélectionnez un autre niveau.</t>
        </r>
      </text>
    </comment>
    <comment ref="N5" authorId="0" shapeId="0" xr:uid="{00000000-0006-0000-0800-000003000000}">
      <text>
        <r>
          <rPr>
            <sz val="10"/>
            <rFont val="Arial"/>
            <family val="2"/>
          </rPr>
          <t>Dans les cellules qui ont plusieurs éléments, tous les éléments doivent être présents. Si seuls certains sont présents, vous pouvez faire des remarques dans votre rapport.</t>
        </r>
      </text>
    </comment>
    <comment ref="D6" authorId="0" shapeId="0" xr:uid="{00000000-0006-0000-0800-000002000000}">
      <text>
        <r>
          <rPr>
            <sz val="10"/>
            <rFont val="Arial"/>
            <family val="2"/>
          </rPr>
          <t>"Basic" est l'entrée par défaut. Ce "x" sera supprimé si vous sélectionnez un autre niveau.</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C13" authorId="0" shapeId="0" xr:uid="{00000000-0006-0000-0900-000001000000}">
      <text>
        <r>
          <rPr>
            <sz val="10"/>
            <rFont val="Arial"/>
            <family val="2"/>
          </rPr>
          <t xml:space="preserve">Recommandez de lister les membres séparés par des virgules pour tenir dans cet espace.
</t>
        </r>
      </text>
    </comment>
  </commentList>
</comments>
</file>

<file path=xl/sharedStrings.xml><?xml version="1.0" encoding="utf-8"?>
<sst xmlns="http://schemas.openxmlformats.org/spreadsheetml/2006/main" count="1013" uniqueCount="768">
  <si>
    <t>Outil d’évaluation de la maturité des GTCV (NMAT)</t>
  </si>
  <si>
    <t>L’outil d’évaluation de la maturité des GTCV (NMAT) a été conçu pour être un outil pratique de planification, de suivi et d’évaluation pour guider le développement et le renforcement des GTCV. Le NMAT fournit aux GTCV et aux partenaires un mécanisme pour évaluer la maturité d’un GTCV et un cadre pour organiser et hiérarchiser les prochaines étapes tangibles et réalisables pour les activités de renforcement des GTCV. Le NMAT fournit des étapes mesurables de maturité des GTCV, conçues comme un flux logique de politiques et de procédures en place, pour passer de la phase débutant à la phase haut niveau. Le NMAT n’est pas normatif et n’a pas pour but de remplacer les stratégies régionales ou nationales existantes de renforcement des GTCV car il a été élaboré en tant que guide pratique pour l’élaboration d’une approche progressive du renforcement des GTCV.</t>
  </si>
  <si>
    <t>Continuez en sélectionnant l’onglet « Instructions ».</t>
  </si>
  <si>
    <t>Instructions pour remplir l’outil d’évaluation de la maturité des GTCV (NMAT)</t>
  </si>
  <si>
    <t>Avant d’utiliser cet outil</t>
  </si>
  <si>
    <t>Assurez-vous de cliquer sur Activer les macros, Activer le contenu ou Activer la modification si nécessaire près de la partie supérieure gauche de votre écran avant d’utiliser cet outil. Selon la taille de votre écran, vous voudrez peut-être agrandir ou réduire le texte. Utilisez le curseur de zoom d’Excel (coin inférieur droit d’Excel, sous les onglets de feuille de calcul).</t>
  </si>
  <si>
    <t>Lisez tous les onglets de l’outil - et regardez le didacticiel vidéo NMAT - pour comprendre le processus.</t>
  </si>
  <si>
    <t>Rassemblez les membres concernés de l’équipe pour effectuer l’évaluation et assurez-vous que vous êtes tous d’accord sur le processus et les définitions.</t>
  </si>
  <si>
    <t>Soumettez les documents clés pour examen, comme indiqué dans le tutoriel, aux personnes-ressources désignées.</t>
  </si>
  <si>
    <t>Collectez des données pour aider à répondre aux questions. Vous trouverez peut-être l’outil facultatif de collecte de données NMAT (dernier onglet de cette feuille de travail) utile pour recueillir de l’information.</t>
  </si>
  <si>
    <t>Demandez aux membres de l’équipe et aux participants invités de se préparer pour une séance de groupe en lisant l’outil en entier et en prenant leurs propres notes. Les participants invités doivent inclure, au minimum, les membres principaux (votants) du GTCV et le secrétariat. Tous les membres du GTCV (p. ex., membres d’office et agents de liaison) et d’autres parties intéressées peuvent également être invités à la réunion.</t>
  </si>
  <si>
    <t>Réalisation de l’évaluation</t>
  </si>
  <si>
    <t>Rassemblez-vous pour compléter l’évaluation.</t>
  </si>
  <si>
    <t>Vous trouverez peut-être utile d’avoir un enregistreur qui partage son écran et remplit le formulaire.</t>
  </si>
  <si>
    <t>Suivez les instructions du didacticiel vidéo NMAT. Voici quelques rappels rapides.</t>
  </si>
  <si>
    <t>- Commencez par l’indicateur 1. Remplissez chaque ligne (sous-indicateur) une à la fois.</t>
  </si>
  <si>
    <t>- Commencez par le côté gauche de la rangée et tapez « x » dans chaque critère auquel le GTCV répond. (Tapez RETOUR après avoir tapé chaque x.)</t>
  </si>
  <si>
    <t>- Les cellules avec des bordures vertes peuvent être marquées. Les cellules avec des triangles rouges sont verrouillées.</t>
  </si>
  <si>
    <t>- La colonne des résultats affichera toujours le niveau le plus élevé pour lequel TOUS les critères sont remplis. Par exemple, vous ne verrez pas le niveau « Avancé » à moins d’avoir également vérifié les critères pour les niveaux « En cours d'élaboration » et « Intermédiaire ».</t>
  </si>
  <si>
    <t>Résumé et prochaines étapes</t>
  </si>
  <si>
    <t>Après avoir renseigné les sept indicateurs, sélectionnez l’onglet « Résumé » pour afficher vos résultats globaux.</t>
  </si>
  <si>
    <t>Complétez la partie supérieure du résumé, dont une description des forces et des défis globaux du GTCV.</t>
  </si>
  <si>
    <t>Énumérez les prochaines étapes recommandées pour chaque indicateur identifié à partir de votre évaluation du GTCV. Tenez compte des niveaux de maturité non atteints les plus bas, de vos entretiens et des éléments de discussion de réunion.</t>
  </si>
  <si>
    <t>Dans les prochaines étapes recommandées pour chaque indicateur, décrivez en détail les mesures prévues, les parties responsables et les échéances.</t>
  </si>
  <si>
    <t>Si nécessaire, établissez davantage l’ordre de priorité des mesures prévues.</t>
  </si>
  <si>
    <t>Déterminez si des ressources seront nécessaires pour mettre en œuvre les mesures prévues pour renforcer le GTCV. Dans l’affirmative, discutez de la façon dont les ressources seront obtenues.</t>
  </si>
  <si>
    <t>Partager les résultats sommaires de l’évaluation avec l’ensemble du GTCV et les autres parties intéressées. Pensez au fait que la communication des résultats au ministère de la Santé et aux parties intéressées peut mettre en évidence les points forts, les défis et les ressources nécessaires.</t>
  </si>
  <si>
    <t>Établissez l’échéancier pour la réalisation des évaluations futures.</t>
  </si>
  <si>
    <t>INDICATEUR 1 : ÉTABLISSEMENT ET COMPOSITION</t>
  </si>
  <si>
    <t>Débutant</t>
  </si>
  <si>
    <t>En développement</t>
  </si>
  <si>
    <t>Intermédiaire</t>
  </si>
  <si>
    <t>Avancé</t>
  </si>
  <si>
    <t>Très avancé</t>
  </si>
  <si>
    <t>RÉSULTATS</t>
  </si>
  <si>
    <t>État officiel</t>
  </si>
  <si>
    <t>Aucune mesure ou document officiel n’a établi le GTCV.</t>
  </si>
  <si>
    <t>Des mesures ou des documents officiels ont établi le GTCV.</t>
  </si>
  <si>
    <t>Le niveau Intermédiaire sera automatiquement renseigné si vous sélectionnez En cours d'élaboration.</t>
  </si>
  <si>
    <t>Le niveau Avancé sera automatiquement renseigné si vous sélectionnez En cours d'élaboration.</t>
  </si>
  <si>
    <t>Le niveau Très avancé sera automatiquement renseigné si vous sélectionnez En cours d'élaboration.</t>
  </si>
  <si>
    <t>Les termes de références</t>
  </si>
  <si>
    <t>Le GTCV n'a pas de termes de références écrits.</t>
  </si>
  <si>
    <t>Le GTCV dispose des termes de références écrits, y compris un mandat définissant la portée des travaux.</t>
  </si>
  <si>
    <t>Les termes de références décrivent la structure du GTCV et sont communiqués aux membres à chaque mise à jour. Tous les membres connaissent les termes de référence.</t>
  </si>
  <si>
    <t>Les termes de références sont examinés et mis à jour régulièrement.</t>
  </si>
  <si>
    <t>Les termes de références sont examinés au moins tous les 3 ans et mis à jour au besoin.</t>
  </si>
  <si>
    <t>Domaines expertise</t>
  </si>
  <si>
    <t>Moins de cinq domaines expertise sont représentés parmi les membres du GTCV.</t>
  </si>
  <si>
    <t>Au moins cinq domaines expertise sont représentés parmi les membres du GTCV.</t>
  </si>
  <si>
    <t>Le niveau Intermédiaire sera automatiquement renseigné si vous sélectionnez en cours d'élaboration.</t>
  </si>
  <si>
    <t>Les domaines expertise des membres couvrent tout le parcours de vie. Le GTCV a accès à d’autres domaines de compétences.</t>
  </si>
  <si>
    <t>Les domaines domaines expertise des membres se chevauchent, de sorte que les domaines de compétences minimaux sont toujours représentés en cas d’absence d'un ou de plusieurs experts.</t>
  </si>
  <si>
    <t>Membres</t>
  </si>
  <si>
    <t>Il n’y a pas de pratiques ou de processus en place concernant le droit de vote des membres principaux, leur recrutement ou la limitation de la durée de leur mandat.</t>
  </si>
  <si>
    <t>Les membres principaux ont le droit de vote, contrairement aux membres secondaires.</t>
  </si>
  <si>
    <t>Les conditions d’adhésion des membres principaux sont limitées et échelonnées.</t>
  </si>
  <si>
    <t>Les postes sont pourvus par voie de concours public.</t>
  </si>
  <si>
    <t>Il existe un processus de politique pour mettre fin au mandat d'un membre avant la fin de son mandat.</t>
  </si>
  <si>
    <t>NIVEAU DE MATURITÉ GLOBAL POUR CET INDICATEUR</t>
  </si>
  <si>
    <t>REMARQUES</t>
  </si>
  <si>
    <t>Rappels:</t>
  </si>
  <si>
    <t>Renseignez une rangée à la fois.</t>
  </si>
  <si>
    <t>Commencez par le côté gauche de la rangée et tapez « x » dans chaque critère auquel le GTCV répond. (Tapez RETOUR après avoir tapé chaque x.)</t>
  </si>
  <si>
    <t>Les cellules avec des bordures vertes peuvent être marquées, ainsi que les REMARQUES. Toutes les autres cellules sont verrouillées.</t>
  </si>
  <si>
    <t>Tous les termes en caractères gras figurent dans l’onglet Définitions.</t>
  </si>
  <si>
    <t>S’il y a plusieurs critères dans une même cellule, il faut que TOUS les critères soient réunis.</t>
  </si>
  <si>
    <t>La colonne « Résultats » donnera toujours le niveau correspondant à tous les critères réunis, Y COMPRIS tous les critères des niveaux inférieurs. Par exemple, si vous indiquez que les niveaux En cours d'élaboration, Avancé et Très avancé dans une rangée ont été réunis, mais que le niveau Intermédiaire ne l’est pas encore,  le résultat sera « En cours d’élaboration » puisque ce niveau est le niveau le plus élevé pour lequel tous les critères sont réunis dans cette rangée.</t>
  </si>
  <si>
    <t>INDICATEUR 2 : INDÉPENDANCE ET IMPARTIALITÉ</t>
  </si>
  <si>
    <t>Processus de déclaration et de conflit d’intérêts</t>
  </si>
  <si>
    <t>La déclaration d’intérêts n’est pas obligatoire pour les membres principaux.</t>
  </si>
  <si>
    <t>La déclaration d'intérêts est obligatoire pour les membres principaux lors de leur nomination.</t>
  </si>
  <si>
    <t>La déclaration d'intérêts est obligatoire pour les membres du secrétariat et des groupes de travail. Les déclarations d'intérêts sont régulièrement mises à jour. 
Le GTCV suit une politique officielle et écrite sur les conflits d’intérêts qui contient les définitions des types de conflit d'intérêts.</t>
  </si>
  <si>
    <t>La politique sur les conflits d’intérêts décrit le ou les processus d’évaluation et de gestion des conflits d’intérêts.</t>
  </si>
  <si>
    <t>La déclaration d'intérêts est obligatoire pour les membres secondaires lors de leur nomination et en cas de changement. La déclaration d'intérêts est obligatoire pour les membres principaux avant chaque réunion.</t>
  </si>
  <si>
    <t>Transparence</t>
  </si>
  <si>
    <t>La documentation du GTCV n’est pas accessible au public.</t>
  </si>
  <si>
    <t>Les énoncés de mission et les modes opératoires normalisés sont accessibles au public.</t>
  </si>
  <si>
    <t>Les ordres du jour, les comptes rendus des réunions et les dossiers des décisions prises sont accessibles au public.</t>
  </si>
  <si>
    <t>Les rapports techniques et les notes de synthèse sont accessibles au public. 
Le GTCV diffuse régulièrement tous les documents accessibles au public (p. ex., site Web, revue ou bulletin).</t>
  </si>
  <si>
    <t>L’observation des réunions par des non-membres est autorisée sur demande ou sur une base programmée, ou les réunions sont diffusées publiquement.</t>
  </si>
  <si>
    <t>Indépendance vis-à-vis du milieu de travail principal des membres</t>
  </si>
  <si>
    <t>Il n’y a pas de politique en place pour s’assurer que les membres ne font pas la promotion des priorités, des points de vue ou des produits de leur employeur principal.</t>
  </si>
  <si>
    <t>Une politique est en place pour s’assurer que les membres ne font pas la promotion des priorités, des points de vue ou des produits de leur employeur principal.</t>
  </si>
  <si>
    <t>INDICATEUR 3 : RESSOURCES ET SERVICES DE SECRÉTARIAT</t>
  </si>
  <si>
    <t>Garantie de financement</t>
  </si>
  <si>
    <t>Il n'y a pas de financement pour couvrir les coûts de fonctionnement essentiels.</t>
  </si>
  <si>
    <t>Il y a un financement pour couvrir les coûts de fonctionnement essentiels.</t>
  </si>
  <si>
    <t>Une garantie de financement du gouvernement couvre les coûts de fonctionnement essentiels.</t>
  </si>
  <si>
    <t>Le financement garanti est solide.</t>
  </si>
  <si>
    <t>Un financement est disponible qui peut couvrir les frais de déplacement pour les activités nationales et internationales de renforcement du GTCV (réunions régionales ou mondiales des GTCV, collaborations, formation).</t>
  </si>
  <si>
    <t>Accès aux données pertinentes et aux autres outils nécessaires</t>
  </si>
  <si>
    <t>L’accès du GTCV aux informations régionales et mondiales n’est pas uniforme ; aucun accès aux informations locales.</t>
  </si>
  <si>
    <t>L’accès du GTCV aux informations régionales et mondiales est adéquat.</t>
  </si>
  <si>
    <t>Le GTCV dispose d’un accès constant et complet aux informations mondiales et régionales ainsi que d’un accès adéquat aux informations locales.</t>
  </si>
  <si>
    <t>Le GTCV dispose d’un accès constant et complet à des informations locales, régionales et mondiales fiables.</t>
  </si>
  <si>
    <t>Le GTCV a accès aux données brutes ou peut demander des analyses spécifiques des données présentées.</t>
  </si>
  <si>
    <t>Accès à des domaines de compétences extérieures et à des outils de renforcement des capacités</t>
  </si>
  <si>
    <t>Le GTCV ne sollicite ni n’accepte les apports d’experts extérieurs.</t>
  </si>
  <si>
    <t>Le GTCV sollicite ou accepte les apports d’experts extérieurs.</t>
  </si>
  <si>
    <t>Le GTCV reçoit couramment les apports d’experts extérieurs.</t>
  </si>
  <si>
    <t>Selon que de besoin, le GTCV officialise les relations avec les experts extérieurs par une adhésion de ceux-ci à titre de membre secondaire.</t>
  </si>
  <si>
    <t>Le niveau Très avancé sera automatiquement renseigné si vous sélectionnez Avancé.</t>
  </si>
  <si>
    <t>Services de secrétariat</t>
  </si>
  <si>
    <t>Il n’y a pas de secrétariat officiellement désigné pour soutenir le GTCV.</t>
  </si>
  <si>
    <t>Le secrétariat fournit un appui administratif actif.</t>
  </si>
  <si>
    <t>Le secrétariat fournit un appui technique de base.</t>
  </si>
  <si>
    <t>Le secrétariat ou les services d’appui désignés sont en mesure d’effectuer ou d’externaliser des analyses avancées.</t>
  </si>
  <si>
    <t>Le secrétariat compte plusieurs employés à temps plein possédant un éventail de compétences.</t>
  </si>
  <si>
    <t>INDICATEUR 4 : ACTIVITÉS</t>
  </si>
  <si>
    <t>Logistique des réunions</t>
  </si>
  <si>
    <t>Le GTCV se réunit moins d’une fois par an.</t>
  </si>
  <si>
    <t>Le GTCV se réunit environ une fois par an. 
L’ordre du jour et les documents d’information sont distribués au moins une semaine avant les réunions.</t>
  </si>
  <si>
    <t>Le GTCV se réunit plus d’une fois par an et au besoin, au-delà de l’horaire régulier. Les membres du GTCV sont invités à proposer des points à l’ordre du jour pour examen par le secrétariat.</t>
  </si>
  <si>
    <t>Les documents d'information sont complets.</t>
  </si>
  <si>
    <t>Modes opératoires normalisés (MON)</t>
  </si>
  <si>
    <t>Les MON ne sont pas officialisés.</t>
  </si>
  <si>
    <t>Les MON sont officialisés dans un document officiel du GTCV.</t>
  </si>
  <si>
    <t>Les MON incluent ou évoquent la politique sur les conflits d’intérêts.</t>
  </si>
  <si>
    <t>Les MON comprennent des recommandations et des outils pour orienter et informer les membres. 
L’orientation comprend l’examen des MON.</t>
  </si>
  <si>
    <t>Les MON sont régulièrement examinés, mis à jour au besoin, et des mises à jour sont rapidement distribuées à tous les membres. 
Les MON comprennent le processus permettant de formuler une recommandation dans une situation d’urgence.</t>
  </si>
  <si>
    <t>Évaluation</t>
  </si>
  <si>
    <t>Il n’existe pas de système d’évaluation du GTCV.</t>
  </si>
  <si>
    <t>Le GTCV est évalué, mais sans calendrier régulier ni outil normalisé.</t>
  </si>
  <si>
    <t>Le GTCV a été évalué au moins une fois à l’aide d’un outil normalisé.</t>
  </si>
  <si>
    <t>Le GTCV est régulièrement évalué à l’aide d’un outil normalisé.</t>
  </si>
  <si>
    <t>Un processus est en place pour surveiller la mise en œuvre des recommandations de l’évaluation.</t>
  </si>
  <si>
    <t>INDICATEUR 5 : FORMULER DES RECOMMANDATIONS</t>
  </si>
  <si>
    <t>Processus décisionnel</t>
  </si>
  <si>
    <t>Le GTCV ne définit ni ne suit un ensemble standard d’éléments comme base de la prise de décision pour une recommandation ; il n’utilise pas non plus de structure formelle pour l’évaluation de la qualité des données probantes.</t>
  </si>
  <si>
    <t>Le GTCV définit et suit un ensemble limité d’éléments comme base de prise de décision pour une recommandation.</t>
  </si>
  <si>
    <t>Le GTCV utilise une structure formelle pour examiner les données probantes et formuler des recommandations, par exemple, le cadre SAGE EtR qui peut inclure des preuves graduées ou des examens systématiques d’autres groupes.</t>
  </si>
  <si>
    <t>Le niveau Avancé sera automatiquement renseigné si vous sélectionnez Intermédiaire.</t>
  </si>
  <si>
    <t>Le GTCV utilise des outils pour évaluer la qualité des données probantes tels que GRADE, CASP, SIGN, etc.</t>
  </si>
  <si>
    <t>Documentation et communication</t>
  </si>
  <si>
    <t>La documentation relative aux recommandations ne répond à aucun des critères énumérés.</t>
  </si>
  <si>
    <t>Les recommandations sont consignées dans les comptes rendus des réunions.</t>
  </si>
  <si>
    <t>Les recommandations suivent un format uniforme et renvoient à des documents publiés évalués par des pairs et à des données probantes locales ou à des renseignements contextuels. Les recommandations sont également documentées séparément des comptes rendus et systématiquement archivées.</t>
  </si>
  <si>
    <t>Les recommandations sont soumises aux décideurs désignés sous la forme d’une note d’orientation conforme aux pratiques du pays.</t>
  </si>
  <si>
    <t>Pour les recommandations qui ne sont pas adoptées, il existe un processus permettant au président du GTCV (ou à la personne désignée) de discuter des recommandations avec les décideurs politiques.</t>
  </si>
  <si>
    <t>INDICATEUR 6: INTÉGRATION DANS LE PROCESSUS D’ÉLABORATION DES POLITIQUES</t>
  </si>
  <si>
    <t>Examen et demande du gouvernement</t>
  </si>
  <si>
    <t>Il n’y a pas de processus défini pour que le ministère de la Santé demande officiellement des recommandations au GTCV.</t>
  </si>
  <si>
    <t>Un processus défini est en place qui permet au ministère de la Santé de demander officiellement des recommandations au GTCV. Le processus comprend un calendrier mutuellement convenu pour la réponse du GTCV.</t>
  </si>
  <si>
    <t>Le GTCV assure un suivi des recommandations acceptées par le ministère de la Santé. 
Lorsque le ministère de la Santé n’accepte pas une recommandation du GTCV, une explication claire de son refus est fournie par écrit au président du GTCV.</t>
  </si>
  <si>
    <t>Si l’explication du ministère de la Santé pour ne pas accepter les recommandations du GTCV le justifie, ce dernier améliore le processus d’identification des nouvelles questions de politique. 
Au moyen d'un processus mutuellement convenu, le GTCV examine les questions qu'il a suggérées mais qui n'ont pas été expressément demandées par le ministère de la Santé.</t>
  </si>
  <si>
    <t>Mise en œuvre</t>
  </si>
  <si>
    <t>Le GTCV ne participe pas à l’examen ou à la recommandation d’activités de mise en œuvre, programmatiques ou de recherche.</t>
  </si>
  <si>
    <t>Le GTCV participe de façon ponctuelle à l’examen ou à la recommandation de toute activité de mise en œuvre, programmatique ou de recherche.</t>
  </si>
  <si>
    <t>Le GTCV demande des rapports ou des exposés sur les efforts de mise en œuvre et la couverture vaccinale afin que les membres puissent comprendre si leur recommandation est fructueuse ou si d’autres considérations sont nécessaires.</t>
  </si>
  <si>
    <t>Le cas échéant, le GTCV formule des recommandations programmatiques fondées sur des données probantes (par exemple, concernant la logistique, la livraison, l’accès, la réticence à la vaccination, etc.).</t>
  </si>
  <si>
    <t>Le GTCV participe à l’établissement du programme politique (c.-à-d. les recommandations pour la R-D, les recommandations pour combler les lacunes dans la mise en œuvre des programmes).</t>
  </si>
  <si>
    <t>INDICATEUR 7 : RECONNAISSANCE DES PARTIES INTÉRESSÉES</t>
  </si>
  <si>
    <t>Relations avec les parties intéressées</t>
  </si>
  <si>
    <t>Les parties intéressées et les partenaires de la communauté ne connaissent pas le GTCV.</t>
  </si>
  <si>
    <t>Les membres de la communauté scientifique et professionnelle connaissent le rôle et les activités du GTCV.</t>
  </si>
  <si>
    <t>Les membres de la communauté scientifique et professionnelle connaissent le rôle et les activités du GTCV et peuvent facilement accéder à ses recommandations.</t>
  </si>
  <si>
    <t>Dans les pays où plusieurs autorités sanitaires émettent des recommandations en matière de vaccination, les recommandations du GTCV sont reconnues comme la norme de soins ; les recommandations manifestement contradictoires ne sont pas émises par d’autres autorités. 
Le GTCV accepte les apports du public, y compris des organisations qui ne sont pas représentées parmi les membres secondaires.</t>
  </si>
  <si>
    <t>Les membres du GTCV échangent de l’information et collaborent avec les partenaires compétents en fonction des compétences et de l’orientation des partenaires.</t>
  </si>
  <si>
    <t>Reconnaissance publique</t>
  </si>
  <si>
    <t>Les noms des membres du GTCV ne sont pas accessibles au public.</t>
  </si>
  <si>
    <t>Les noms des membres du GTCV sont accessibles au public.</t>
  </si>
  <si>
    <t>Le président du GTCV est autorisé à être interviewé dans les médias publics en sa qualité de président du GTCV.</t>
  </si>
  <si>
    <t>Les membres sont coauteurs ou reconnus dans des publications (évaluées par des pairs ou non) de recommandations découlant des travaux du GTCV.</t>
  </si>
  <si>
    <t>Les membres sont les auteurs de publications évaluées par des pairs pour la recherche ou les recommandations découlant des travaux du GTCV.</t>
  </si>
  <si>
    <t>Résumé du NMAT</t>
  </si>
  <si>
    <t>Nom du GTCV</t>
  </si>
  <si>
    <t>Participants</t>
  </si>
  <si>
    <t>Points forts du GTCV</t>
  </si>
  <si>
    <t>Défis du GTCV</t>
  </si>
  <si>
    <t>Résultats et plans futurs</t>
  </si>
  <si>
    <t>Consultez l’onglet Instructions pour plus d’informations.</t>
  </si>
  <si>
    <t>Indicateur</t>
  </si>
  <si>
    <t>Niveau de maturité actuel*</t>
  </si>
  <si>
    <t>Activités planifiées</t>
  </si>
  <si>
    <t>Entité responsable</t>
  </si>
  <si>
    <t>Échéance</t>
  </si>
  <si>
    <t>Indicateur 1</t>
  </si>
  <si>
    <t>Indicateur 2</t>
  </si>
  <si>
    <t>Indicateur 3</t>
  </si>
  <si>
    <t>Indicateur 4</t>
  </si>
  <si>
    <t>Indicateur 5</t>
  </si>
  <si>
    <t>Indicateur 6</t>
  </si>
  <si>
    <t>Indicateur 7</t>
  </si>
  <si>
    <t>* Valeur calculée automatiquement ; la valeur reflète le niveau le plus élevé pour lequel TOUS les sous-indicateurs sont vérifiés.</t>
  </si>
  <si>
    <t>Pourcentage de tous les critères respectés</t>
  </si>
  <si>
    <t># of criteria met</t>
  </si>
  <si>
    <t>Total # of Criteria</t>
  </si>
  <si>
    <t>% Met</t>
  </si>
  <si>
    <t>All Indicators</t>
  </si>
  <si>
    <t>Définitions : Guide des termes types</t>
  </si>
  <si>
    <t>Veuillez noter qu’il peut y avoir des différences valables dans les définitions en fonction du contexte du pays, ce dont il faut prendre compte lors de la réalisation de l’évaluation. Par exemple, il peut y avoir des différences dans la répartition des composants de l'énoncé de mission d’un GTCV par rapport aux MON ou l’intégration du GTCV au sein d’une structure gouvernementale centralisée par rapport à une structure gouvernementale fédérée.</t>
  </si>
  <si>
    <t>Indicateur 1 : Établissement</t>
  </si>
  <si>
    <t>Mesures ou documents officiels. L’établissement officiel du GTCV doit se faire par une forme quelconque de documentation juridique ou politique, mais les détails de cette documentation peuvent varier. Les mesures ou documents officiels par lesquels un GTCV peut être établi comprennent, sans toutefois s’y limiter, le décret, la loi, le règlement et le décret ministériel.</t>
  </si>
  <si>
    <t>Les termes de références. Les termes de référence peuvent également être connus sous le nom de charte ou document similaire. Ils ne doivent pas être confondus avec les modes opératoires normalisés (MON). Dans le contexte des GTCV, les termes de référence décrivent l’objectif et l’organisation du GTCV, définissent les termes clés et établissent des normes pour répondre aux six indicateurs de fonctionnalité (p. ex., se réunir au moins une fois par an, avoir au moins cinq domaines de compétences, etc.). Les MON, quant à eux, décrivent les activités essentielles du GTCV et le processus par lequel ce dernier formule des recommandations de politique. Pour en savoir plus sur les MON, voir l’indicateur 4.</t>
  </si>
  <si>
    <t>Au minimum, les termes de référence du GTCV doivent prévoir les éléments ci-après :</t>
  </si>
  <si>
    <t>·        un mandat définissant la portée des travaux, les objectifs et les fonctions du GTCV (voir la section « Mandat » ci-dessous) ;</t>
  </si>
  <si>
    <t>·        les membres principaux et secondaires, comprenant :</t>
  </si>
  <si>
    <t>o les critères de sélection des membres</t>
  </si>
  <si>
    <t>o  les rôles et responsabilités des membres principaux et des membres secondaires</t>
  </si>
  <si>
    <t>o les attentes en matière de présence et de participation</t>
  </si>
  <si>
    <t>o les processus de nomination, de rotation et de cessation de mandat</t>
  </si>
  <si>
    <t>·        le rôle et la structure organisationnelle du secrétariat ;</t>
  </si>
  <si>
    <t>·        la fréquence des réunions ; et</t>
  </si>
  <si>
    <t>·        une définition du « quorum » aux fins des réunions et de la prise de décisions.</t>
  </si>
  <si>
    <t>·        Si un GTCV fait appel à des groupes de travail, il doit établir des termes de référence spécifiques pour les groupes de travail, y compris le processus d’établissement et le mode de fonctionnement. Le GTCV doit également disposer d’un mécanisme pour rendre caducs les groupes de travail une fois leur mandat accompli.</t>
  </si>
  <si>
    <t>Si ces éléments ne sont pas pris en compte au moins dans les termes de référence, un GTCV ne peut pas être considéré de niveau « Intermédiaire » ou de niveau supérieur.</t>
  </si>
  <si>
    <t>Mandat. Le mandat d'un GTCV doit inclure, au minimum, les éléments suivants comme base de fonctionnement : prise de décision fondée sur des données probantes pour recommander l’introduction de vaccins et la mise à jour des calendriers existants en tenant compte des contextes épidémiologiques et sociaux locaux, et hiérarchisation des problèmes de santé publique liés aux maladies évitables par la vaccination. Sans un tel mandat, un GTCV ne peut pas être considéré au niveau « En cours d'élaboration » ou à un niveau supérieur.</t>
  </si>
  <si>
    <t>Les mandats d'un GTCV peuvent inclure des domaines de responsabilité supplémentaires, y compris, mais sans s’y limiter, les suivants :</t>
  </si>
  <si>
    <t>·        Administration des vaccins : établir des normes pour les calendriers de vaccination, l’approvisionnement et l’entreposage des vaccins, les voies d’administration, la posologie et les contre-indications.</t>
  </si>
  <si>
    <t>.    Innocuité des vaccins : concevoir des normes de notification d'événements supposément attribuables à la vaccination ou à l’immunisation (ESAVI), évaluer les ESAVI  et fournir des orientations sur les questions de politique sanitaire liées à l’innocuité des vaccins.</t>
  </si>
  <si>
    <t>·        Politique vaccinale : examiner et formuler des recommandations pour améliorer les politiques concernant les programmes nationaux de vaccination, y compris la collecte de données, la qualité des services fournis et la couverture vaccinale.</t>
  </si>
  <si>
    <t>·        Impact du vaccin : fournir des orientations sur le suivi de l’impact des recommandations techniques, y compris l’efficacité et l’impact des vaccins</t>
  </si>
  <si>
    <t>·        Surveillance des maladies évitables par la vaccination : soutenir la création de normes pour la surveillance de ces maladies ainsi que les modes opératoires normalisés et les protocoles pour la déclaration des maladies et le prélèvement d’échantillons.</t>
  </si>
  <si>
    <t>·        Élimination des maladies évitables par la vaccination : appuyer un processus indépendant pour documenter et vérifier les données probantes aux étapes de l’élimination de ces maladies, p. ex. rougeole, rubéole et syndrome de rubéole congénitale.</t>
  </si>
  <si>
    <t>·        Anticipation des besoins du programme national de vaccination : suivre les tendances des maladies évitables par la vaccination, identifier les lacunes en matière de recherche et guider le programme national de vaccination dans la mobilisation des ressources existantes ou la création de partenariats pour répondre aux besoins identifiés. Examiner les progrès accomplis dans la mise au point de nouveaux vaccins et la possibilité de les inclure dans le programme national de vaccination.</t>
  </si>
  <si>
    <t>Le mandat du GTCV devrait être inclus dans l'énoncé de mission (voir la section « Énoncé de mission » ci-dessus).</t>
  </si>
  <si>
    <t>Membres principaux. L’exigence selon laquelle les mandats des membres principaux doivent être échelonnés devrait être mise en œuvre de manière à ce que les mandats des membres n’expirent pas tous en même temps, assurant ainsi la continuité.</t>
  </si>
  <si>
    <t>Membres principaux et membres secondaires. Les membres principaux devraient être des experts indépendants et crédibles qui siègent à titre personnel et qui ne représentent pas les intérêts d’un groupe ou d’une partie prenante en particulier. Seuls les membres principaux devraient participer à la consultation, à la décision et au vote sur l’ensemble final de recommandations. Les membres secondaires peuvent occuper des postes clés au sein d’entités gouvernementales qu’ils représentent ou peuvent représenter diverses sociétés ou associations professionnelles, d’autres comités consultatifs nationaux et des partenaires techniques clés. Le rôle des membres secondaires est de contribuer aux débats et d’aider à fournir des informations générales ou des preuves nécessaires.</t>
  </si>
  <si>
    <t>Domaines expertise. Les membres du GTCV devraient posséder des compétences dans les domaines suivants au minimum : santé pédiatrique, épidémiologie, santé publique, immunologie, maladies infectieuses.</t>
  </si>
  <si>
    <t>Les compétences concernant des sujets ou des populations qui couvrent tout le parcours de vie comprennent, sans toutefois s’y limiter, la santé maternelle, pédiatrique, adolescente et adulte.</t>
  </si>
  <si>
    <t>Les autres domaines expertise auxquels le GTCV devrait avoir accès par l’intermédiaire du secrétariat ou des invités comprennent, sans toutefois s’y limiter, l'économie, la vaccinologie, le droit de la santé, la microbiologie, les méthodes de recherche, les systèmes de santé, l’éthique, la modélisation, la santé scolaire et la communication des risques.</t>
  </si>
  <si>
    <t>Notez qu’une seule personne peut avoir plus d’un domaine expertise.</t>
  </si>
  <si>
    <t>Concours ouvert au public. La possibilité d’adhésion au GTCV doit être offerte par la publication de postes dans des revues médicales et auprès d’organisations ou de réseaux professionnels pertinents, ou par la sollicitation de candidats auprès de diverses sources.</t>
  </si>
  <si>
    <t>Résiliation de l’adhésion. Si les raisons et le processus de résiliation de l’adhésion avant la fin de la période de nomination ne sont pas spécifiquement abordés dans son énoncé de mission ou document similaire, un GTCV ne peut pas être considéré comme étant « Très avancé ». Cela peut inclure des raisons telles que la violation des obligations de confidentialité, l’absence d’un certain nombre de réunions du GTCV sans raison satisfaisante, etc.</t>
  </si>
  <si>
    <t>Indicateur 2 : Indépendance et impartialité</t>
  </si>
  <si>
    <t>Déclaration d’intérêts. Les membres devraient tenir compte de leurs intérêts dans tous les domaines pertinents, par exemple, l’emploi, les rôles bénévoles et les postes de direction, les adhésions, les enjeux financiers ou les subventions, et le plaidoyer ou l’activisme pratiqué en public.</t>
  </si>
  <si>
    <t>L'expression « régulièrement mises à jour » s'entend des mises à jour annuelles des intérêts déclarés par écrit ainsi que des mises à jour verbales avant chaque réunion et avant que les groupes de travail ne commencent tout nouveau projet. Les groupes de travail peuvent comprendre des membres principaux et des membres secondaires.</t>
  </si>
  <si>
    <t>Accessible au public. Cela signifie que les documents sont disponibles sur une page dédiée sur le site Web de l’institution hébergeant le secrétariat.</t>
  </si>
  <si>
    <t>Comptes rendus de réunions. Les comptes rendus ne doivent pas nécessairement contenir des informations sensibles ou attribuer des apports spécifiques à des intervenants précis. Les comptes rendus doivent saisir les avantages et les inconvénients des sujets discutés, ce qui a été décidé et la justification.</t>
  </si>
  <si>
    <t>Conflit d’intérêts. Afin de répondre aux critères du niveau « Intermédiaire », la politique sur les conflits d’intérêts doit inclure des définitions des types de conflit d’intérêts. Afin de répondre aux critères du niveau « Avancé », la politique sur les conflits d’intérêts doit décrire le ou les processus d’évaluation et de gestion des conflits d’intérêts lorsqu’ils sont déclarés, y compris l’exclusion totale du membre en conflit ou l’exclusion partielle des débats spécifiques lorsque le conflit est pertinent. La politique identifie la ou les parties responsables de ces évaluations et de la gestion de tout conflit d’intérêts.</t>
  </si>
  <si>
    <t>Politique. Une politique est une orientation ou un principe d’action adopté par le GTCV. Une politique est en place si elle est inscrite dans le MON ou l'énoncé de mission du GTCV. Pour en savoir plus sur les énoncés de mission et les MON, voir les indicateurs 1 et 4.</t>
  </si>
  <si>
    <t>Indicateur 3 : ressources et services de secrétariat</t>
  </si>
  <si>
    <t>Information. Informations épidémiologiques relatives à la charge de morbidité, ainsi qu’à la rentabilité, à la faisabilité, etc.</t>
  </si>
  <si>
    <t>Financement. Une garantie de financement fait référence à un décret légal, réglementaire ou formel qui garantit que le gouvernement dont relève le GTCV fournira un financement au GTCV et au secrétariat. Cela n’inclut pas le financement d’organisations internationales telles que Gavi ou d’autres.</t>
  </si>
  <si>
    <t>Les niveaux de financement établis dans le modèle sont définis comme suit :</t>
  </si>
  <si>
    <t>·        Les coûts de fonctionnement essentiels comprennent les dépenses de réunion et les coûts des groupes de travail.</t>
  </si>
  <si>
    <t>·        Un financement solide signifie que les ressources financières peuvent couvrir des dépenses supplémentaires en sus des coûts de fonctionnement essentiels, tels que l’externalisation des examens ou des analyses.</t>
  </si>
  <si>
    <t>Accès aux données et à l'information. Les types de données auxquelles un GTCV peut avoir accès sont les suivants :</t>
  </si>
  <si>
    <t>·        Informations mondiales et régionales : comprennent l’accès aux bases de données documentaires et aux moteurs de recherche tels que PubMed.</t>
  </si>
  <si>
    <t>·        Informations locales : comme la surveillance, les données programmatiques et l’analyse et les résultats de la recherche locale.</t>
  </si>
  <si>
    <t>·        Données brutes : telles que les bases de données de surveillance</t>
  </si>
  <si>
    <t>Les niveaux d’accès qu’un GTCV peut avoir à divers types de données et d’informations, tels qu’ils sont décrits dans le modèle, sont définis comme suit :</t>
  </si>
  <si>
    <t>·        Pas d’accès</t>
  </si>
  <si>
    <t>·        Irrégulier</t>
  </si>
  <si>
    <t>.       Adéquat</t>
  </si>
  <si>
    <t>.       Complet</t>
  </si>
  <si>
    <t>·       Constant et complet</t>
  </si>
  <si>
    <t>Secrétariat. Les niveaux d’appui du secrétariat et les types de capacités définis dans le modèle sont définis comme suit :</t>
  </si>
  <si>
    <t>·        Le soutien administratif actif comprend, au minimum, la planification, la diffusion des documents et la gestion de la logistique des réunions.</t>
  </si>
  <si>
    <t>·        Le soutien technique de base comprend, au minimum, par exemple, la compilation des données probantes, l’obtention des apports d’experts extérieurs et la réalisation d’analyses descriptives.</t>
  </si>
  <si>
    <t>·        Externalisation : le secrétariat détermine les besoins en matière d’analyse extérieure, identifie le ou les experts appropriés et conclut des contrats ou communique avec eux pour obtenir leur apport.</t>
  </si>
  <si>
    <t>·        Les analyses avancées désignent, par exemple, les évaluations économiques et les analyses épidémiologiques.</t>
  </si>
  <si>
    <t>Apports d’experts extérieurs. Les GTCV peuvent obtenir l’avis d’experts extérieurs, y compris, mais sans s’y limiter, des institutions et des organismes (p. ex., des organismes gouvernementaux, des partenaires clés et des parties intéressées).</t>
  </si>
  <si>
    <t>La principale distinction est que, pour le niveau de maturité « En cours d'élaboration », le GTCV reçoit parfois ou ponctuellement des apports d’experts extérieurs, mais pour le niveau de maturité « Intermédiaire », il reçoit régulièrement des apports d’experts extérieurs (p. ex., des experts extérieurs sont régulièrement invités aux réunions du GTCV et ont la possibilité de formuler des commentaires). Toutefois, les GTCV peuvent également choisir d’officialiser les apports en savoir et le soutien de ces experts par le biais d'une adhésion à titre de membre secondaire.</t>
  </si>
  <si>
    <t>Indicateur 4 : activités</t>
  </si>
  <si>
    <t>Modes opératoires normalisés. Les MON du GTCV (ou un document similaire) doivent être rédigés et validés en tant que document officiel du GTCV.</t>
  </si>
  <si>
    <t>Au minimum, les principaux MON doivent contenir les éléments suivants :</t>
  </si>
  <si>
    <t>·        Détails sur le mode de fonctionnement</t>
  </si>
  <si>
    <t>o Le « mode de fonctionnement » comprend les règles de réunion, le processus d’enregistrement et de distribution des comptes rendus de réunions, le processus de préparation des recommandations et de prise de décisions, les lignes directrices sur les groupes de travail. Voir l’outil d’évaluation simple pour une liste complète des détails à inclure dans le mode de fonctionnement.</t>
  </si>
  <si>
    <t>·        Politique de confidentialité</t>
  </si>
  <si>
    <t>·        Règles d’adhésion</t>
  </si>
  <si>
    <t>En l'absence des éléments précédents, les MON ne pourront répondre aux exigences du niveau de maturité « En cours d'élaboration ». Suit la liste des normes complémentaires qui entrent en jeu à des niveaux de maturité plus avancés :</t>
  </si>
  <si>
    <t>·        Intermédiaire : politique et budget en matière de conflits d’intérêts</t>
  </si>
  <si>
    <t>·        Avancé : outils ou recommandations pour orienter et évaluer les nouveaux membres</t>
  </si>
  <si>
    <t>·       Niveau avancé : les MON sont régulièrement examinés, mis à jour au besoin et distribués aux membres chaque fois que des changements sont apportés.</t>
  </si>
  <si>
    <t>Ordre du jour. Les membres du GTCV doivent être invités à suggérer des points à l’ordre du jour suffisamment longtemps avant la réunion pour que (1) les membres aient le temps de faire des observations réfléchies et (2) le secrétariat ait le temps d’examiner leurs suggestions. Ce calendrier peut varier d’un pays à l’autre, mais doit être convenu et respecté.</t>
  </si>
  <si>
    <t>Documents d’information. Les documents d’information qui doivent être distribués avant les réunions comprennent les comptes rendus correspondant aux groupes de travail, [autres]. En l'absence de ces éléments dans les documents d’information, un GTCV ne peut être considéré au niveau « En cours d'élaboration » ou à un niveau supérieur.</t>
  </si>
  <si>
    <t>Les documents d’information complets comprennent toutes les exigences correspondant au niveau « En cours d'élaboration » ainsi que les éléments suivants :</t>
  </si>
  <si>
    <t>·        une introduction à la question de politique</t>
  </si>
  <si>
    <t>·        des méthodes décrivant les modalités de recherche, d'examen et de synthèse des données probantes</t>
  </si>
  <si>
    <t>·        des résultats, des débats et des solutions pour la ou les recommandations stratégiques</t>
  </si>
  <si>
    <t>.        des références</t>
  </si>
  <si>
    <t>Évaluation. Les évaluations peuvent contribuer à améliorer les résultats du GTCV ; elles peuvent être menées sous forme d’auto-évaluation ou d’évaluation externe ou peuvent faire partie d’une évaluation plus large. Une évaluation devrait porter sur les capacités, la structure, les fonctions et les procédures du GTCV. Le NMAT est un exemple d’outil d’évaluation normalisé. D’autres outils d’évaluation ou évaluations qui peuvent produire des résultats de manière fiable et uniforme sont également considérés comme des « outils normalisés » et peuvent être utilisés.</t>
  </si>
  <si>
    <t>Indicateur 5 : formuler des recommandations</t>
  </si>
  <si>
    <t>Base de la prise de décisions. À mesure de l'augmentation du niveau de maturité, le GTCV devrait définir et suivre un ensemble d’éléments pour fonder sa prise de décisions. Au minimum, ces éléments devraient comprendre la charge de morbidité, l’immunogénicité, l’innocuité et l’efficacité des vaccins. En l'absence d'une définition de ces normes et de l'application de celles-ci, le GTCV ne peut atteindre une cote de maturité de niveau « En cours d'élaboration » ou d'un niveau supérieur.</t>
  </si>
  <si>
    <t>Cadre de données à l'appui des recommandations du SAGE. Le SAGE utilise des tableaux de données à l'appui des recommandations pour accroître la transparence et prendre systématiquement en compte des critères prédéfinis menant à des recommandations. Le format standard du SAGE pour les tableaux des données à l'appui des recommandations se trouve à l’annexe 10 du document « SAGE guidance for the development of evidence-based vaccination-related recommendations ».</t>
  </si>
  <si>
    <t>Guidance for the Development of Evidence-based Vaccinaton-related Recommendations</t>
  </si>
  <si>
    <t>Recommandations archivées. Les recommandations sont enregistrées et stockées, et elles peuvent être consultées sur demande, via un site Web ou par un référentiel en ligne à code source ouvert.</t>
  </si>
  <si>
    <t>Indicateur 6: intégration dans le processus d’élaboration des politiques</t>
  </si>
  <si>
    <t>Demandes de recommandations de politique. Le processus défini par lequel le ministère de la Santé demande officiellement des recommandations de politique au GTCV, y compris un calendrier mutuellement convenu pour la réponse du GTCV, devrait être inclus dans le MON ou un document similaire. Selon la structure du gouvernement (p. ex., les États centralisés par rapport aux États fédéraux) et l’indépendance du GTCV, il peut y avoir des variations dans la façon dont les apports sont obtenus pour les demandes de recommandation de politique.</t>
  </si>
  <si>
    <t>Acceptée. Cela signifie que la recommandation du GTCV est acceptée par le ministère de la Santé mais ne signifie pas nécessairement qu’elle est immédiatement adoptée ou mise en œuvre par le ministère de la Santé. L’adoption ou la mise en œuvre d’une recommandation peut dépendre d’autres facteurs, tels que le financement, l’approvisionnement en vaccins, etc.</t>
  </si>
  <si>
    <t>Recommandations programmatiques fondées sur des données probantes. Selon le contexte du pays, les GTCV peuvent être en mesure de soutenir le programme national de vaccination en fournissant des recommandations fondées sur des données probantes sur les questions programmatiques liées à la vaccination, en plus des recommandations directement liées à l’utilisation des vaccins (telles que les doses et l'intervalle d'administration) et les calendriers vaccinaux. Par exemple, la participation des GTCV à la formulation de recommandations fondées sur des données probantes pour les questions programmatiques peut être plus importante dans les pays où les programmes nationaux de vaccination sont moins solides.</t>
  </si>
  <si>
    <t>Indicateur 7 : reconnaissance des parties intéressées</t>
  </si>
  <si>
    <t>Partie intéressée. Aux fins du présent modèle, le terme « partie intéressée » s'entend de toute personne, population, organisation, etc. ayant un intérêt dans le processus et les décisions des GTCV. Cela peut inclure, mais sans s’y limiter, des organisations scientifiques, des organisations professionnelles, des fabricants de vaccins, le Réseau mondial des GTCV et les autorités sanitaires gouvernementales.</t>
  </si>
  <si>
    <t>Accessible au public. Aux fins de ce sous-indicateur, le terme « accessible au public » signifie que les noms des membres sont disponibles sur une page dédiée sur le site Web de l’institution hébergeant le secrétariat.</t>
  </si>
  <si>
    <t>OUTIL DE COLLECTE DE DONNÉES DU NMAT</t>
  </si>
  <si>
    <t>OUTIL FACULTATIF QUE LE NITAG PEUT UTILISER POUR RECUEILLIR DES DONNÉES EN VUE DE LA RÉALISATION DE L’ÉVALUATION.</t>
  </si>
  <si>
    <t>Double-cliquez sur l’icône pour l’ouvrir.</t>
  </si>
  <si>
    <t>field_type</t>
  </si>
  <si>
    <t>field_key</t>
  </si>
  <si>
    <t>worksheet</t>
  </si>
  <si>
    <t>cell</t>
  </si>
  <si>
    <t>row</t>
  </si>
  <si>
    <t>column</t>
  </si>
  <si>
    <t>ref</t>
  </si>
  <si>
    <t>value</t>
  </si>
  <si>
    <t>Comment</t>
  </si>
  <si>
    <t>data</t>
  </si>
  <si>
    <t>Ind1_maturity</t>
  </si>
  <si>
    <t>Ind. 1</t>
  </si>
  <si>
    <t>R10</t>
  </si>
  <si>
    <t>format mX</t>
  </si>
  <si>
    <t>Ind2_maturity</t>
  </si>
  <si>
    <t>Ind. 2</t>
  </si>
  <si>
    <t>R9</t>
  </si>
  <si>
    <t>Ind3_maturity</t>
  </si>
  <si>
    <t>Ind. 3</t>
  </si>
  <si>
    <t>Ind4_maturity</t>
  </si>
  <si>
    <t>Ind. 4</t>
  </si>
  <si>
    <t>Ind5_maturity</t>
  </si>
  <si>
    <t>Ind. 5</t>
  </si>
  <si>
    <t>R8</t>
  </si>
  <si>
    <t>Ind6_maturity</t>
  </si>
  <si>
    <t>Ind. 6</t>
  </si>
  <si>
    <t>Ind7_maturity</t>
  </si>
  <si>
    <t>Ind. 7</t>
  </si>
  <si>
    <t>Ind1_1_maturity</t>
  </si>
  <si>
    <t>R5</t>
  </si>
  <si>
    <t>Ind1_2_maturity</t>
  </si>
  <si>
    <t>R6</t>
  </si>
  <si>
    <t>Ind1_3_maturity</t>
  </si>
  <si>
    <t>R7</t>
  </si>
  <si>
    <t>Ind1_4_maturity</t>
  </si>
  <si>
    <t>Ind2_1_maturity</t>
  </si>
  <si>
    <t>Ind2_2_maturity</t>
  </si>
  <si>
    <t>Ind2_3_maturity</t>
  </si>
  <si>
    <t>Ind3_1_maturity</t>
  </si>
  <si>
    <t>Ind3_2_maturity</t>
  </si>
  <si>
    <t>Ind3_3_maturity</t>
  </si>
  <si>
    <t>Ind3_4_maturity</t>
  </si>
  <si>
    <t>Ind4_1_maturity</t>
  </si>
  <si>
    <t>Ind4_2_maturity</t>
  </si>
  <si>
    <t>Ind4_3_maturity</t>
  </si>
  <si>
    <t>Ind5_1_maturity</t>
  </si>
  <si>
    <t>Ind5_2_maturity</t>
  </si>
  <si>
    <t>Ind6_1_maturity</t>
  </si>
  <si>
    <t>Ind6_2_maturity</t>
  </si>
  <si>
    <t>Ind7_1_maturity</t>
  </si>
  <si>
    <t>Ind7_2_maturity</t>
  </si>
  <si>
    <t>Ind1_nb_criteria_met</t>
  </si>
  <si>
    <t>int</t>
  </si>
  <si>
    <t>Ind2_nb_criteria_met</t>
  </si>
  <si>
    <t>C94</t>
  </si>
  <si>
    <t>Ind3_nb_criteria_met</t>
  </si>
  <si>
    <t>C95</t>
  </si>
  <si>
    <t>Ind4_nb_criteria_met</t>
  </si>
  <si>
    <t>C96</t>
  </si>
  <si>
    <t>Ind5_nb_criteria_met</t>
  </si>
  <si>
    <t>C97</t>
  </si>
  <si>
    <t>Ind6_nb_criteria_met</t>
  </si>
  <si>
    <t>C98</t>
  </si>
  <si>
    <t>Ind7_nb_criteria_met</t>
  </si>
  <si>
    <t>C99</t>
  </si>
  <si>
    <t>Ind1_notes</t>
  </si>
  <si>
    <t>D12</t>
  </si>
  <si>
    <t>Ind2_notes</t>
  </si>
  <si>
    <t>D11</t>
  </si>
  <si>
    <t>Ind3_notes</t>
  </si>
  <si>
    <t>Ind4_notes</t>
  </si>
  <si>
    <t>Ind5_notes</t>
  </si>
  <si>
    <t>D10</t>
  </si>
  <si>
    <t>Ind6_notes</t>
  </si>
  <si>
    <t>Ind7_notes</t>
  </si>
  <si>
    <t>form</t>
  </si>
  <si>
    <t>input_name</t>
  </si>
  <si>
    <t>C6</t>
  </si>
  <si>
    <t>input_date</t>
  </si>
  <si>
    <t>input_nitag_code</t>
  </si>
  <si>
    <t>F4</t>
  </si>
  <si>
    <t>input_participants</t>
  </si>
  <si>
    <t>input_strengths</t>
  </si>
  <si>
    <t>input_challenges</t>
  </si>
  <si>
    <t>hashphrase</t>
  </si>
  <si>
    <t>template</t>
  </si>
  <si>
    <t>Résumé</t>
  </si>
  <si>
    <t>Assessment Date</t>
  </si>
  <si>
    <t>NAME_GEO</t>
  </si>
  <si>
    <t>NITAG_CODE</t>
  </si>
  <si>
    <t>Maturity_text</t>
  </si>
  <si>
    <t>Maturity_code</t>
  </si>
  <si>
    <t>Afghanistan</t>
  </si>
  <si>
    <t>AFG</t>
  </si>
  <si>
    <t>m1</t>
  </si>
  <si>
    <t>Albania</t>
  </si>
  <si>
    <t>ALB</t>
  </si>
  <si>
    <t>m2</t>
  </si>
  <si>
    <t>Algeria</t>
  </si>
  <si>
    <t>DZA</t>
  </si>
  <si>
    <t>m3</t>
  </si>
  <si>
    <t>Andorra</t>
  </si>
  <si>
    <t>AND</t>
  </si>
  <si>
    <t>m4</t>
  </si>
  <si>
    <t>Angola</t>
  </si>
  <si>
    <t>AGO</t>
  </si>
  <si>
    <t>m5</t>
  </si>
  <si>
    <t>Argentina</t>
  </si>
  <si>
    <t>ARG</t>
  </si>
  <si>
    <t>Armenia</t>
  </si>
  <si>
    <t>ARM</t>
  </si>
  <si>
    <t>Australia</t>
  </si>
  <si>
    <t>AUS</t>
  </si>
  <si>
    <t>Austria</t>
  </si>
  <si>
    <t>AUT</t>
  </si>
  <si>
    <t>Azerbaijan</t>
  </si>
  <si>
    <t>AZE</t>
  </si>
  <si>
    <t>Bahrain</t>
  </si>
  <si>
    <t>BHR</t>
  </si>
  <si>
    <t>Bangladesh</t>
  </si>
  <si>
    <t>BGD</t>
  </si>
  <si>
    <t>Belarus</t>
  </si>
  <si>
    <t>BLR</t>
  </si>
  <si>
    <t>Belgium</t>
  </si>
  <si>
    <t>BEL</t>
  </si>
  <si>
    <t>Benin</t>
  </si>
  <si>
    <t>BEN</t>
  </si>
  <si>
    <t>Bhutan</t>
  </si>
  <si>
    <t>BTN</t>
  </si>
  <si>
    <t>Bolivia (Plurinational State of)</t>
  </si>
  <si>
    <t>BOL</t>
  </si>
  <si>
    <t>Bosnia and Herzegovina</t>
  </si>
  <si>
    <t>BIH</t>
  </si>
  <si>
    <t>Botswana</t>
  </si>
  <si>
    <t>BWA</t>
  </si>
  <si>
    <t>Brazil</t>
  </si>
  <si>
    <t>BRA</t>
  </si>
  <si>
    <t>Brunei Darussalam</t>
  </si>
  <si>
    <t>BRN</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</si>
  <si>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</si>
  <si>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</si>
  <si>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</si>
  <si>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</si>
  <si>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</si>
  <si>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</si>
  <si>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</si>
  <si>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</si>
  <si>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</si>
  <si>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</si>
  <si>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</si>
  <si>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</si>
  <si>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</si>
  <si>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</si>
  <si>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</si>
  <si>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</si>
  <si>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</si>
  <si>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</si>
  <si>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</si>
  <si>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</si>
  <si>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</si>
  <si>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</si>
  <si>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CITAG</t>
  </si>
  <si>
    <t>CIT</t>
  </si>
  <si>
    <t>Colombia</t>
  </si>
  <si>
    <t>COL</t>
  </si>
  <si>
    <t>Comoros</t>
  </si>
  <si>
    <t>COM</t>
  </si>
  <si>
    <t>Congo</t>
  </si>
  <si>
    <t>COG</t>
  </si>
  <si>
    <t>Cook Islands</t>
  </si>
  <si>
    <t>COK</t>
  </si>
  <si>
    <t>Costa Rica</t>
  </si>
  <si>
    <t>CRI</t>
  </si>
  <si>
    <t>Côte d'Ivoire</t>
  </si>
  <si>
    <t>CIV</t>
  </si>
  <si>
    <t>Croatia</t>
  </si>
  <si>
    <t>HRV</t>
  </si>
  <si>
    <t>Cuba</t>
  </si>
  <si>
    <t>CUB</t>
  </si>
  <si>
    <t>Cyprus</t>
  </si>
  <si>
    <t>CYP</t>
  </si>
  <si>
    <t>Czechia</t>
  </si>
  <si>
    <t>CZE</t>
  </si>
  <si>
    <t>Democratic People's Republic of Korea</t>
  </si>
  <si>
    <t>PRK</t>
  </si>
  <si>
    <t>Democratic Republic of the Congo</t>
  </si>
  <si>
    <t>COD</t>
  </si>
  <si>
    <t>Denmark</t>
  </si>
  <si>
    <t>DNK</t>
  </si>
  <si>
    <t>Djibouti</t>
  </si>
  <si>
    <t>DJI</t>
  </si>
  <si>
    <t>Dominican Republic</t>
  </si>
  <si>
    <t>DOM</t>
  </si>
  <si>
    <t>Ecuador</t>
  </si>
  <si>
    <t>ECU</t>
  </si>
  <si>
    <t>Egypt</t>
  </si>
  <si>
    <t>EGY</t>
  </si>
  <si>
    <t>El Salvador</t>
  </si>
  <si>
    <t>SLV</t>
  </si>
  <si>
    <t>Equatorial Guinea</t>
  </si>
  <si>
    <t>GNQ</t>
  </si>
  <si>
    <t>Eritrea</t>
  </si>
  <si>
    <t>ERI</t>
  </si>
  <si>
    <t>Estonia</t>
  </si>
  <si>
    <t>EST</t>
  </si>
  <si>
    <t>Eswatini</t>
  </si>
  <si>
    <t>SWZ</t>
  </si>
  <si>
    <t>Ethiopia</t>
  </si>
  <si>
    <t>ETH</t>
  </si>
  <si>
    <t>Fiji</t>
  </si>
  <si>
    <t>FJI</t>
  </si>
  <si>
    <t>Finland</t>
  </si>
  <si>
    <t>FIN</t>
  </si>
  <si>
    <t>France</t>
  </si>
  <si>
    <t>FRA</t>
  </si>
  <si>
    <t>Gabon</t>
  </si>
  <si>
    <t>GAB</t>
  </si>
  <si>
    <t>Gambia</t>
  </si>
  <si>
    <t>GMB</t>
  </si>
  <si>
    <t>Georgia</t>
  </si>
  <si>
    <t>GEO</t>
  </si>
  <si>
    <t>Germany</t>
  </si>
  <si>
    <t>DEU</t>
  </si>
  <si>
    <t>Ghana</t>
  </si>
  <si>
    <t>GHA</t>
  </si>
  <si>
    <t>Greece</t>
  </si>
  <si>
    <t>GRC</t>
  </si>
  <si>
    <t>Guatemala</t>
  </si>
  <si>
    <t>GTM</t>
  </si>
  <si>
    <t>Guinea</t>
  </si>
  <si>
    <t>GIN</t>
  </si>
  <si>
    <t>Guinea-Bissau</t>
  </si>
  <si>
    <t>GNB</t>
  </si>
  <si>
    <t>Haiti</t>
  </si>
  <si>
    <t>HTI</t>
  </si>
  <si>
    <t>Honduras</t>
  </si>
  <si>
    <t>HND</t>
  </si>
  <si>
    <t>Hungary</t>
  </si>
  <si>
    <t>HUN</t>
  </si>
  <si>
    <t>Iceland</t>
  </si>
  <si>
    <t>ISL</t>
  </si>
  <si>
    <t>India</t>
  </si>
  <si>
    <t>IND</t>
  </si>
  <si>
    <t>Indonesia</t>
  </si>
  <si>
    <t>IDN</t>
  </si>
  <si>
    <t>Iran (Islamic Republic of)</t>
  </si>
  <si>
    <t>IRN</t>
  </si>
  <si>
    <t>Iraq</t>
  </si>
  <si>
    <t>IRQ</t>
  </si>
  <si>
    <t>Ireland</t>
  </si>
  <si>
    <t>IRL</t>
  </si>
  <si>
    <t>Israel</t>
  </si>
  <si>
    <t>ISR</t>
  </si>
  <si>
    <t>Italy</t>
  </si>
  <si>
    <t>ITA</t>
  </si>
  <si>
    <t>Japan</t>
  </si>
  <si>
    <t>JPN</t>
  </si>
  <si>
    <t>Jordan</t>
  </si>
  <si>
    <t>JOR</t>
  </si>
  <si>
    <t>Kazakhstan</t>
  </si>
  <si>
    <t>KAZ</t>
  </si>
  <si>
    <t>Kenya</t>
  </si>
  <si>
    <t>KEN</t>
  </si>
  <si>
    <t>Kiribati</t>
  </si>
  <si>
    <t>KIR</t>
  </si>
  <si>
    <t>Kuwait</t>
  </si>
  <si>
    <t>KWT</t>
  </si>
  <si>
    <t>Kyrgyzstan</t>
  </si>
  <si>
    <t>KGZ</t>
  </si>
  <si>
    <t>Lao People's Democratic Republic</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</si>
  <si>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</si>
  <si>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</si>
  <si>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</si>
  <si>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</si>
  <si>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</si>
  <si>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</si>
  <si>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</si>
  <si>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</si>
  <si>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</si>
  <si>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</si>
  <si>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</si>
  <si>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</si>
  <si>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</si>
  <si>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</si>
  <si>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</si>
  <si>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</si>
  <si>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</si>
  <si>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</si>
  <si>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</si>
  <si>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</si>
  <si>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</si>
  <si>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</si>
  <si>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</si>
  <si>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</si>
  <si>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</si>
  <si>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</si>
  <si>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</si>
  <si>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</si>
  <si>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</si>
  <si>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</si>
  <si>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</si>
  <si>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</si>
  <si>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</si>
  <si>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</si>
  <si>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</si>
  <si>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(Federated States of)</t>
  </si>
  <si>
    <t>FSM</t>
  </si>
  <si>
    <t>Monaco</t>
  </si>
  <si>
    <t>MCO</t>
  </si>
  <si>
    <t>Mongolia</t>
  </si>
  <si>
    <t>MNG</t>
  </si>
  <si>
    <t>Montenegro</t>
  </si>
  <si>
    <t>MNE</t>
  </si>
  <si>
    <t>Morocco</t>
  </si>
  <si>
    <t>MAR</t>
  </si>
  <si>
    <t>Mozambique</t>
  </si>
  <si>
    <t>MOZ</t>
  </si>
  <si>
    <t>Myanmar</t>
  </si>
  <si>
    <t>MMR</t>
  </si>
  <si>
    <t>Namibia</t>
  </si>
  <si>
    <t>NAM</t>
  </si>
  <si>
    <t>Nauru</t>
  </si>
  <si>
    <t>NRU</t>
  </si>
  <si>
    <t>Nepal</t>
  </si>
  <si>
    <t>NPL</t>
  </si>
  <si>
    <t>Netherlands (Kingdom of the)</t>
  </si>
  <si>
    <t>NLD</t>
  </si>
  <si>
    <t>New Zealand</t>
  </si>
  <si>
    <t>NZL</t>
  </si>
  <si>
    <t>Nicaragua</t>
  </si>
  <si>
    <t>NIC</t>
  </si>
  <si>
    <t>Niger</t>
  </si>
  <si>
    <t>NER</t>
  </si>
  <si>
    <t>Nigeria</t>
  </si>
  <si>
    <t>NGA</t>
  </si>
  <si>
    <t>Niue</t>
  </si>
  <si>
    <t>NIU</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</si>
  <si>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</si>
  <si>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</si>
  <si>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</si>
  <si>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</si>
  <si>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</si>
  <si>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</si>
  <si>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</si>
  <si>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</si>
  <si>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</si>
  <si>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</si>
  <si>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</si>
  <si>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</si>
  <si>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</si>
  <si>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</si>
  <si>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</si>
  <si>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</si>
  <si>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</si>
  <si>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</si>
  <si>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</si>
  <si>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</si>
  <si>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</si>
  <si>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</si>
  <si>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</si>
  <si>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</si>
  <si>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</si>
  <si>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</si>
  <si>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Korea</t>
  </si>
  <si>
    <t>KOR</t>
  </si>
  <si>
    <t>Republic of Moldova</t>
  </si>
  <si>
    <t>MDA</t>
  </si>
  <si>
    <t>Romania</t>
  </si>
  <si>
    <t>ROU</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</si>
  <si>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</si>
  <si>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</si>
  <si>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</si>
  <si>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</si>
  <si>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</si>
  <si>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</si>
  <si>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</si>
  <si>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</si>
  <si>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</si>
  <si>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</si>
  <si>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</si>
  <si>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</si>
  <si>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</si>
  <si>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</si>
  <si>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</si>
  <si>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</si>
  <si>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</si>
  <si>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</si>
  <si>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</si>
  <si>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</si>
  <si>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</si>
  <si>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</si>
  <si>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</si>
  <si>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</si>
  <si>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</si>
  <si>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</si>
  <si>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</si>
  <si>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</si>
  <si>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</si>
  <si>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</si>
  <si>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</si>
  <si>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</si>
  <si>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South Sudan</t>
  </si>
  <si>
    <t>SSD</t>
  </si>
  <si>
    <t>Spain</t>
  </si>
  <si>
    <t>ESP</t>
  </si>
  <si>
    <t>Sri Lanka</t>
  </si>
  <si>
    <t>LKA</t>
  </si>
  <si>
    <t>Sudan</t>
  </si>
  <si>
    <t>SDN</t>
  </si>
  <si>
    <t>Sweden</t>
  </si>
  <si>
    <t>SWE</t>
  </si>
  <si>
    <t>Switzerland</t>
  </si>
  <si>
    <t>CHE</t>
  </si>
  <si>
    <t>Syrian Arab Republic</t>
  </si>
  <si>
    <t>SYR</t>
  </si>
  <si>
    <t>Tajikistan</t>
  </si>
  <si>
    <t>TJK</t>
  </si>
  <si>
    <t>Thailand</t>
  </si>
  <si>
    <t>THA</t>
  </si>
  <si>
    <t>Timor-Leste</t>
  </si>
  <si>
    <t>TLS</t>
  </si>
  <si>
    <t>Togo</t>
  </si>
  <si>
    <t>TGO</t>
  </si>
  <si>
    <t>Tonga</t>
  </si>
  <si>
    <t>TON</t>
  </si>
  <si>
    <t>Tunisia</t>
  </si>
  <si>
    <t>TUN</t>
  </si>
  <si>
    <t>Türkiye</t>
  </si>
  <si>
    <t>TUR</t>
  </si>
  <si>
    <t>Turkmenistan</t>
  </si>
  <si>
    <t>TKM</t>
  </si>
  <si>
    <t>Tuvalu</t>
  </si>
  <si>
    <t>TUV</t>
  </si>
  <si>
    <t>Uganda</t>
  </si>
  <si>
    <t>UGA</t>
  </si>
  <si>
    <t>Ukraine</t>
  </si>
  <si>
    <t>UKR</t>
  </si>
  <si>
    <t>United Arab Emirates</t>
  </si>
  <si>
    <t>ARE</t>
  </si>
  <si>
    <t>United Kingdom of Great Britain and Northern Ireland</t>
  </si>
  <si>
    <t>GBR</t>
  </si>
  <si>
    <t>United Republic of Tanzania</t>
  </si>
  <si>
    <t>TZA</t>
  </si>
  <si>
    <t>United States of America</t>
  </si>
  <si>
    <t>USA</t>
  </si>
  <si>
    <t>Uruguay</t>
  </si>
  <si>
    <t>URY</t>
  </si>
  <si>
    <t>Uzbekistan</t>
  </si>
  <si>
    <t>UZB</t>
  </si>
  <si>
    <t>Vanuatu</t>
  </si>
  <si>
    <t>VUT</t>
  </si>
  <si>
    <t>Venezuela (Bolivarian Republic of)</t>
  </si>
  <si>
    <t>VEN</t>
  </si>
  <si>
    <t>Viet Nam</t>
  </si>
  <si>
    <t>VNM</t>
  </si>
  <si>
    <t>Yemen</t>
  </si>
  <si>
    <t>YEM</t>
  </si>
  <si>
    <t>Zambia</t>
  </si>
  <si>
    <t>ZMB</t>
  </si>
  <si>
    <t>Zimbabwe</t>
  </si>
  <si>
    <t>ZWE</t>
  </si>
  <si>
    <t>x</t>
  </si>
  <si>
    <t>FR-v2</t>
  </si>
  <si>
    <t>Pays</t>
  </si>
  <si>
    <t>Type d'évaluation</t>
  </si>
  <si>
    <t xml:space="preserve">  Auto-évaluation</t>
  </si>
  <si>
    <t xml:space="preserve">  Evaluation externe</t>
  </si>
  <si>
    <t>C11</t>
  </si>
  <si>
    <t>input_assessment_self</t>
  </si>
  <si>
    <t>C8</t>
  </si>
  <si>
    <t>input_assessment_external</t>
  </si>
  <si>
    <t>C9</t>
  </si>
  <si>
    <t>input_assessment_type</t>
  </si>
  <si>
    <t>C13</t>
  </si>
  <si>
    <t>C15</t>
  </si>
  <si>
    <t>C17</t>
  </si>
  <si>
    <t>C100</t>
  </si>
  <si>
    <t>Calculated among locked cells of first 9 worksheets</t>
  </si>
  <si>
    <t>cab6e22255c085497f89ae42f4f3bc76ab291957e8d61b64a3053a6703591b56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</si>
</sst>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yyyy\-mm\-dd;@"/>
  </numFmts>
  <fonts count="44" x14ac:knownFonts="1">
    <font>
      <sz val="11"/>
      <color theme="1"/>
      <name val="Calibri"/>
      <family val="2"/>
      <charset val="1"/>
    </font>
    <font>
      <sz val="11"/>
      <color theme="1"/>
      <name val="Calibri"/>
      <family val="2"/>
      <scheme val="minor"/>
    </font>
    <font>
      <sz val="18"/>
      <color rgb="FF17468F"/>
      <name val="Impact"/>
      <family val="2"/>
      <charset val="1"/>
    </font>
    <font>
      <b/>
      <i/>
      <sz val="11"/>
      <color theme="1"/>
      <name val="Calibri"/>
      <family val="2"/>
      <charset val="1"/>
    </font>
    <font>
      <b/>
      <sz val="14"/>
      <color theme="0"/>
      <name val="Calibri"/>
      <family val="2"/>
      <charset val="1"/>
    </font>
    <font>
      <b/>
      <sz val="12"/>
      <color theme="4"/>
      <name val="Calibri"/>
      <family val="2"/>
      <charset val="1"/>
    </font>
    <font>
      <sz val="11"/>
      <color theme="4"/>
      <name val="Impact"/>
      <family val="2"/>
      <charset val="1"/>
    </font>
    <font>
      <sz val="11"/>
      <name val="Calibri"/>
      <family val="2"/>
      <charset val="1"/>
    </font>
    <font>
      <sz val="11"/>
      <color rgb="FFFF0000"/>
      <name val="Calibri"/>
      <family val="2"/>
      <charset val="1"/>
    </font>
    <font>
      <sz val="10"/>
      <color theme="1"/>
      <name val="Calibri"/>
      <family val="2"/>
      <charset val="1"/>
    </font>
    <font>
      <sz val="14"/>
      <color theme="0"/>
      <name val="Impact"/>
      <family val="2"/>
      <charset val="1"/>
    </font>
    <font>
      <sz val="10"/>
      <color theme="0"/>
      <name val="Calibri"/>
      <family val="2"/>
      <charset val="1"/>
    </font>
    <font>
      <sz val="10"/>
      <color rgb="FF000000"/>
      <name val="Calibri"/>
      <family val="2"/>
      <charset val="1"/>
    </font>
    <font>
      <b/>
      <sz val="10"/>
      <color theme="0"/>
      <name val="Calibri"/>
      <family val="2"/>
      <charset val="1"/>
    </font>
    <font>
      <sz val="10"/>
      <name val="Calibri"/>
      <family val="2"/>
      <charset val="1"/>
    </font>
    <font>
      <i/>
      <sz val="8"/>
      <color theme="1"/>
      <name val="Calibri"/>
      <family val="2"/>
      <charset val="1"/>
    </font>
    <font>
      <sz val="12"/>
      <color theme="0"/>
      <name val="Impact"/>
      <family val="2"/>
      <charset val="1"/>
    </font>
    <font>
      <sz val="10"/>
      <color theme="0"/>
      <name val="Impact"/>
      <family val="2"/>
      <charset val="1"/>
    </font>
    <font>
      <b/>
      <i/>
      <sz val="10"/>
      <color rgb="FF000000"/>
      <name val="Calibri"/>
      <family val="2"/>
      <charset val="1"/>
    </font>
    <font>
      <i/>
      <sz val="10"/>
      <color rgb="FF000000"/>
      <name val="Calibri"/>
      <family val="2"/>
      <charset val="1"/>
    </font>
    <font>
      <sz val="10"/>
      <name val="Arial"/>
      <family val="2"/>
    </font>
    <font>
      <i/>
      <sz val="10"/>
      <color theme="1"/>
      <name val="Calibri"/>
      <family val="2"/>
      <charset val="1"/>
    </font>
    <font>
      <b/>
      <i/>
      <sz val="10"/>
      <color theme="1"/>
      <name val="Calibri"/>
      <family val="2"/>
      <charset val="1"/>
    </font>
    <font>
      <b/>
      <sz val="10"/>
      <color theme="1"/>
      <name val="Calibri"/>
      <family val="2"/>
      <charset val="1"/>
    </font>
    <font>
      <sz val="9"/>
      <color theme="1"/>
      <name val="Verdana Pro Light"/>
      <family val="2"/>
      <charset val="1"/>
    </font>
    <font>
      <sz val="9"/>
      <color theme="1"/>
      <name val="Segoe UI Symbol"/>
      <family val="2"/>
      <charset val="1"/>
    </font>
    <font>
      <i/>
      <sz val="11"/>
      <color theme="1"/>
      <name val="Calibri"/>
      <family val="2"/>
      <charset val="1"/>
    </font>
    <font>
      <b/>
      <sz val="11"/>
      <color theme="0" tint="-0.14999847407452621"/>
      <name val="Calibri"/>
      <family val="2"/>
      <charset val="1"/>
    </font>
    <font>
      <sz val="11"/>
      <color theme="0" tint="-0.14999847407452621"/>
      <name val="Calibri"/>
      <family val="2"/>
      <charset val="1"/>
    </font>
    <font>
      <b/>
      <sz val="14"/>
      <color theme="0"/>
      <name val="Verdana Pro"/>
      <family val="2"/>
      <charset val="1"/>
    </font>
    <font>
      <b/>
      <sz val="12"/>
      <color theme="1"/>
      <name val="Verdana Pro Light"/>
      <family val="2"/>
      <charset val="1"/>
    </font>
    <font>
      <b/>
      <sz val="11"/>
      <color rgb="FF008ECE"/>
      <name val="Calibri"/>
      <family val="2"/>
      <charset val="1"/>
    </font>
    <font>
      <sz val="11"/>
      <color theme="1"/>
      <name val="Verdana Pro Light"/>
      <family val="2"/>
      <charset val="1"/>
    </font>
    <font>
      <b/>
      <sz val="11"/>
      <color theme="1"/>
      <name val="Calibri"/>
      <family val="2"/>
      <charset val="1"/>
    </font>
    <font>
      <sz val="10"/>
      <color theme="1"/>
      <name val="Verdana Pro Light"/>
      <family val="2"/>
      <charset val="1"/>
    </font>
    <font>
      <b/>
      <sz val="14"/>
      <color rgb="FF17468F"/>
      <name val="Verdana Pro"/>
      <family val="2"/>
      <charset val="1"/>
    </font>
    <font>
      <sz val="11"/>
      <color rgb="FF008ECE"/>
      <name val="Calibri"/>
      <family val="2"/>
      <charset val="1"/>
    </font>
    <font>
      <u/>
      <sz val="11"/>
      <color theme="10"/>
      <name val="Calibri"/>
      <family val="2"/>
      <charset val="1"/>
    </font>
    <font>
      <sz val="11"/>
      <color theme="10"/>
      <name val="Calibri"/>
      <family val="2"/>
      <charset val="1"/>
    </font>
    <font>
      <sz val="18"/>
      <color rgb="FF17468F"/>
      <name val="Impact"/>
      <family val="2"/>
    </font>
    <font>
      <i/>
      <sz val="11"/>
      <color theme="1"/>
      <name val="Calibri"/>
      <family val="2"/>
      <scheme val="minor"/>
    </font>
    <font>
      <i/>
      <sz val="11"/>
      <color theme="0" tint="-0.34998626667073579"/>
      <name val="Calibri"/>
      <family val="2"/>
    </font>
    <font>
      <sz val="11"/>
      <color theme="0" tint="-0.499984740745262"/>
      <name val="Calibri"/>
      <family val="2"/>
    </font>
    <font>
      <b/>
      <sz val="11"/>
      <color theme="0" tint="-0.499984740745262"/>
      <name val="Calibri"/>
      <family val="2"/>
    </font>
  </fonts>
  <fills count="11">
    <fill>
      <patternFill patternType="none"/>
    </fill>
    <fill>
      <patternFill patternType="gray125"/>
    </fill>
    <fill>
      <patternFill patternType="solid">
        <fgColor theme="4"/>
        <bgColor rgb="FF2147AA"/>
      </patternFill>
    </fill>
    <fill>
      <patternFill patternType="solid">
        <fgColor theme="5"/>
        <bgColor rgb="FF008080"/>
      </patternFill>
    </fill>
    <fill>
      <patternFill patternType="solid">
        <fgColor theme="6"/>
        <bgColor rgb="FF17468F"/>
      </patternFill>
    </fill>
    <fill>
      <patternFill patternType="solid">
        <fgColor theme="0"/>
        <bgColor rgb="FFFFFFCC"/>
      </patternFill>
    </fill>
    <fill>
      <patternFill patternType="solid">
        <fgColor rgb="FFDFDFDF"/>
        <bgColor rgb="FFD9D9D9"/>
      </patternFill>
    </fill>
    <fill>
      <patternFill patternType="solid">
        <fgColor theme="4" tint="0.79989013336588644"/>
        <bgColor rgb="FFCEDED8"/>
      </patternFill>
    </fill>
    <fill>
      <patternFill patternType="solid">
        <fgColor theme="0" tint="-0.14999847407452621"/>
        <bgColor rgb="FFDFDFDF"/>
      </patternFill>
    </fill>
    <fill>
      <patternFill patternType="solid">
        <fgColor theme="2"/>
        <bgColor rgb="FFDFDFDF"/>
      </patternFill>
    </fill>
    <fill>
      <patternFill patternType="solid">
        <fgColor rgb="FFFFFF00"/>
        <bgColor indexed="64"/>
      </patternFill>
    </fill>
  </fills>
  <borders count="31">
    <border>
      <left/>
      <right/>
      <top/>
      <bottom/>
      <diagonal/>
    </border>
    <border>
      <left style="thin">
        <color theme="7"/>
      </left>
      <right style="thin">
        <color theme="7"/>
      </right>
      <top style="thin">
        <color theme="7"/>
      </top>
      <bottom style="thin">
        <color theme="7"/>
      </bottom>
      <diagonal/>
    </border>
    <border>
      <left style="thin">
        <color theme="7"/>
      </left>
      <right style="thin">
        <color theme="7"/>
      </right>
      <top/>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style="thick">
        <color rgb="FF00B050"/>
      </left>
      <right style="thick">
        <color rgb="FF00B050"/>
      </right>
      <top style="thick">
        <color rgb="FF00B050"/>
      </top>
      <bottom style="thick">
        <color rgb="FF00B050"/>
      </bottom>
      <diagonal/>
    </border>
    <border>
      <left style="thick">
        <color rgb="FF00B050"/>
      </left>
      <right style="thin">
        <color theme="7"/>
      </right>
      <top style="thin">
        <color theme="7"/>
      </top>
      <bottom style="thin">
        <color theme="7"/>
      </bottom>
      <diagonal/>
    </border>
    <border>
      <left style="thin">
        <color theme="7"/>
      </left>
      <right style="thin">
        <color theme="7"/>
      </right>
      <top/>
      <bottom style="thin">
        <color theme="7"/>
      </bottom>
      <diagonal/>
    </border>
    <border>
      <left/>
      <right style="thin">
        <color theme="7"/>
      </right>
      <top/>
      <bottom/>
      <diagonal/>
    </border>
    <border>
      <left style="thin">
        <color theme="7"/>
      </left>
      <right/>
      <top/>
      <bottom/>
      <diagonal/>
    </border>
    <border>
      <left/>
      <right/>
      <top style="thin">
        <color theme="7"/>
      </top>
      <bottom style="thin">
        <color theme="7"/>
      </bottom>
      <diagonal/>
    </border>
    <border>
      <left style="thick">
        <color rgb="FF00B050"/>
      </left>
      <right style="thick">
        <color rgb="FF00B050"/>
      </right>
      <top/>
      <bottom style="thick">
        <color rgb="FF00B050"/>
      </bottom>
      <diagonal/>
    </border>
    <border>
      <left/>
      <right style="thin">
        <color theme="0"/>
      </right>
      <top/>
      <bottom/>
      <diagonal/>
    </border>
    <border>
      <left style="thin">
        <color theme="0"/>
      </left>
      <right/>
      <top/>
      <bottom/>
      <diagonal/>
    </border>
    <border>
      <left style="thick">
        <color theme="4"/>
      </left>
      <right style="thick">
        <color theme="4"/>
      </right>
      <top style="thick">
        <color theme="4"/>
      </top>
      <bottom style="thick">
        <color theme="4"/>
      </bottom>
      <diagonal/>
    </border>
    <border>
      <left/>
      <right style="thick">
        <color theme="4"/>
      </right>
      <top style="thick">
        <color theme="4"/>
      </top>
      <bottom style="thick">
        <color theme="4"/>
      </bottom>
      <diagonal/>
    </border>
    <border>
      <left style="thin">
        <color theme="7"/>
      </left>
      <right style="thin">
        <color theme="7"/>
      </right>
      <top style="thick">
        <color rgb="FF00B050"/>
      </top>
      <bottom style="thin">
        <color auto="1"/>
      </bottom>
      <diagonal/>
    </border>
    <border>
      <left style="thin">
        <color theme="7"/>
      </left>
      <right style="thin">
        <color theme="7"/>
      </right>
      <top style="thin">
        <color auto="1"/>
      </top>
      <bottom style="thick">
        <color rgb="FF00B050"/>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ck">
        <color theme="6"/>
      </left>
      <right style="thick">
        <color theme="6"/>
      </right>
      <top style="thick">
        <color theme="6"/>
      </top>
      <bottom style="thick">
        <color theme="6"/>
      </bottom>
      <diagonal/>
    </border>
    <border>
      <left style="thin">
        <color auto="1"/>
      </left>
      <right style="thin">
        <color theme="7"/>
      </right>
      <top style="thin">
        <color theme="7"/>
      </top>
      <bottom style="thin">
        <color theme="7"/>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0" fontId="1" fillId="0" borderId="0"/>
  </cellStyleXfs>
  <cellXfs count="146">
    <xf numFmtId="0" fontId="0" fillId="0" borderId="0" xfId="0"/>
    <xf numFmtId="0" fontId="2" fillId="0" borderId="0" xfId="0" applyFont="1" applyAlignment="1">
      <alignment horizontal="left" vertical="top"/>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0" fillId="0" borderId="0" xfId="0" applyAlignment="1">
      <alignment wrapText="1"/>
    </xf>
    <xf numFmtId="0" fontId="0" fillId="0" borderId="0" xfId="0" applyProtection="1">
      <protection locked="0"/>
    </xf>
    <xf numFmtId="0" fontId="7" fillId="0" borderId="0" xfId="0" applyFont="1" applyAlignment="1">
      <alignment horizontal="left" vertical="top" wrapText="1"/>
    </xf>
    <xf numFmtId="0" fontId="9" fillId="0" borderId="0" xfId="0" applyFont="1"/>
    <xf numFmtId="0" fontId="9" fillId="0" borderId="0" xfId="0" applyFont="1" applyAlignment="1">
      <alignment horizontal="left" vertical="center"/>
    </xf>
    <xf numFmtId="0" fontId="10" fillId="2" borderId="0" xfId="0" applyFont="1" applyFill="1"/>
    <xf numFmtId="0" fontId="11" fillId="2" borderId="0" xfId="0" applyFont="1" applyFill="1"/>
    <xf numFmtId="0" fontId="11" fillId="2" borderId="0" xfId="0" applyFont="1" applyFill="1" applyAlignment="1">
      <alignment horizontal="left" vertical="center"/>
    </xf>
    <xf numFmtId="0" fontId="9" fillId="2" borderId="0" xfId="0" applyFont="1" applyFill="1"/>
    <xf numFmtId="0" fontId="9" fillId="2" borderId="0" xfId="0" applyFont="1" applyFill="1" applyAlignment="1">
      <alignment horizontal="left" vertical="center"/>
    </xf>
    <xf numFmtId="0" fontId="12" fillId="0" borderId="0" xfId="0" applyFont="1" applyAlignment="1">
      <alignment horizontal="center" vertical="center" wrapText="1"/>
    </xf>
    <xf numFmtId="0" fontId="13" fillId="5" borderId="2" xfId="0" applyFont="1" applyFill="1" applyBorder="1" applyAlignment="1">
      <alignment horizontal="center" vertical="center" wrapText="1"/>
    </xf>
    <xf numFmtId="0" fontId="13"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14" fillId="0" borderId="1" xfId="0" applyFont="1" applyBorder="1" applyAlignment="1">
      <alignment horizontal="center" vertical="center" wrapText="1"/>
    </xf>
    <xf numFmtId="0" fontId="9" fillId="0" borderId="4" xfId="0" applyFont="1" applyBorder="1" applyAlignment="1">
      <alignment horizontal="left" vertical="center" wrapText="1"/>
    </xf>
    <xf numFmtId="0" fontId="9" fillId="5" borderId="0" xfId="0" applyFont="1" applyFill="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wrapText="1"/>
    </xf>
    <xf numFmtId="0" fontId="9" fillId="6" borderId="7" xfId="0" applyFont="1" applyFill="1" applyBorder="1" applyAlignment="1">
      <alignment horizontal="center" vertical="center" wrapText="1"/>
    </xf>
    <xf numFmtId="0" fontId="15" fillId="6" borderId="4"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0" xfId="0" applyFont="1" applyBorder="1" applyAlignment="1">
      <alignment horizontal="left" vertical="center" wrapText="1"/>
    </xf>
    <xf numFmtId="0" fontId="15" fillId="5" borderId="0" xfId="0" applyFont="1" applyFill="1" applyAlignment="1">
      <alignment horizontal="left" vertical="center" wrapText="1"/>
    </xf>
    <xf numFmtId="0" fontId="9" fillId="0" borderId="0" xfId="0" applyFont="1" applyAlignment="1">
      <alignment wrapText="1"/>
    </xf>
    <xf numFmtId="0" fontId="9" fillId="5" borderId="8" xfId="0" applyFont="1" applyFill="1" applyBorder="1" applyAlignment="1">
      <alignment horizontal="left" vertical="center" wrapText="1"/>
    </xf>
    <xf numFmtId="0" fontId="9" fillId="8" borderId="7" xfId="0" applyFont="1" applyFill="1" applyBorder="1" applyAlignment="1">
      <alignment horizontal="center" vertical="center" wrapText="1"/>
    </xf>
    <xf numFmtId="0" fontId="15" fillId="0" borderId="4" xfId="0" applyFont="1" applyBorder="1" applyAlignment="1">
      <alignment horizontal="left" vertical="center" wrapText="1"/>
    </xf>
    <xf numFmtId="0" fontId="9" fillId="0" borderId="11" xfId="0" applyFont="1" applyBorder="1" applyAlignment="1" applyProtection="1">
      <alignment horizontal="center" vertical="center" wrapText="1"/>
      <protection locked="0"/>
    </xf>
    <xf numFmtId="0" fontId="9" fillId="5" borderId="4" xfId="0" applyFont="1" applyFill="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5" fillId="0" borderId="0" xfId="0"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left"/>
    </xf>
    <xf numFmtId="0" fontId="11" fillId="2" borderId="0" xfId="0" applyFont="1" applyFill="1" applyAlignment="1">
      <alignment horizontal="left"/>
    </xf>
    <xf numFmtId="0" fontId="16" fillId="2" borderId="12" xfId="0" applyFont="1" applyFill="1" applyBorder="1" applyAlignment="1">
      <alignment horizontal="right" vertical="center"/>
    </xf>
    <xf numFmtId="0" fontId="16" fillId="2" borderId="13" xfId="0" applyFont="1" applyFill="1" applyBorder="1" applyAlignment="1">
      <alignment horizontal="center" vertical="center" wrapText="1"/>
    </xf>
    <xf numFmtId="0" fontId="14" fillId="0" borderId="0" xfId="0" applyFont="1" applyAlignment="1">
      <alignment horizontal="center" vertical="center" wrapText="1"/>
    </xf>
    <xf numFmtId="0" fontId="18" fillId="0" borderId="0" xfId="0" applyFont="1" applyAlignment="1">
      <alignment vertical="center"/>
    </xf>
    <xf numFmtId="0" fontId="9" fillId="5" borderId="5" xfId="0" applyFont="1" applyFill="1" applyBorder="1" applyAlignment="1" applyProtection="1">
      <alignment horizontal="center" vertical="center" wrapText="1"/>
      <protection locked="0"/>
    </xf>
    <xf numFmtId="0" fontId="0" fillId="0" borderId="0" xfId="0" applyAlignment="1">
      <alignment horizontal="left" vertical="top" wrapText="1"/>
    </xf>
    <xf numFmtId="0" fontId="0" fillId="9" borderId="22" xfId="0" applyFill="1" applyBorder="1" applyAlignment="1" applyProtection="1">
      <alignment vertical="top" wrapText="1"/>
      <protection locked="0"/>
    </xf>
    <xf numFmtId="0" fontId="0" fillId="9" borderId="18" xfId="0" applyFill="1"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18" xfId="0" applyBorder="1" applyAlignment="1" applyProtection="1">
      <alignment vertical="top" wrapText="1"/>
      <protection locked="0"/>
    </xf>
    <xf numFmtId="0" fontId="2" fillId="0" borderId="0" xfId="0" applyFont="1" applyAlignment="1">
      <alignment horizontal="left" vertical="top" wrapText="1"/>
    </xf>
    <xf numFmtId="0" fontId="29" fillId="4" borderId="27" xfId="0" applyFont="1" applyFill="1" applyBorder="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0" fillId="0" borderId="0" xfId="0" applyAlignment="1">
      <alignment horizontal="left" vertical="top" wrapText="1" indent="1"/>
    </xf>
    <xf numFmtId="0" fontId="33" fillId="0" borderId="0" xfId="0" applyFont="1" applyAlignment="1">
      <alignment horizontal="left" vertical="top" wrapText="1"/>
    </xf>
    <xf numFmtId="0" fontId="26" fillId="0" borderId="0" xfId="0" applyFont="1" applyAlignment="1">
      <alignment horizontal="left"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38" fillId="0" borderId="0" xfId="0" applyFont="1" applyAlignment="1">
      <alignment horizontal="left" vertical="top" wrapText="1"/>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horizontal="center" wrapText="1"/>
    </xf>
    <xf numFmtId="165" fontId="0" fillId="0" borderId="0" xfId="0" applyNumberFormat="1"/>
    <xf numFmtId="0" fontId="33" fillId="0" borderId="0" xfId="0" applyFont="1"/>
    <xf numFmtId="0" fontId="11" fillId="2" borderId="0" xfId="0" applyFont="1" applyFill="1" applyAlignment="1">
      <alignment horizontal="left" vertical="center" wrapText="1"/>
    </xf>
    <xf numFmtId="0" fontId="9" fillId="0" borderId="1" xfId="0" applyFont="1" applyBorder="1" applyAlignment="1">
      <alignment horizontal="left" vertical="center" wrapText="1"/>
    </xf>
    <xf numFmtId="0" fontId="9" fillId="5" borderId="1" xfId="0" applyFont="1" applyFill="1" applyBorder="1" applyAlignment="1">
      <alignment horizontal="left" vertical="center" wrapText="1"/>
    </xf>
    <xf numFmtId="0" fontId="9" fillId="8" borderId="16" xfId="0" applyFont="1" applyFill="1" applyBorder="1" applyAlignment="1">
      <alignment horizontal="center" vertical="center" wrapText="1"/>
    </xf>
    <xf numFmtId="0" fontId="15" fillId="8" borderId="4" xfId="0" applyFont="1" applyFill="1" applyBorder="1" applyAlignment="1">
      <alignment horizontal="left" vertical="center" wrapText="1"/>
    </xf>
    <xf numFmtId="0" fontId="11" fillId="5" borderId="0" xfId="0" applyFont="1" applyFill="1" applyAlignment="1">
      <alignment horizontal="left" vertical="center" wrapText="1"/>
    </xf>
    <xf numFmtId="0" fontId="9" fillId="0" borderId="8" xfId="0" applyFont="1" applyBorder="1" applyAlignment="1">
      <alignment horizontal="left" vertical="center" wrapText="1"/>
    </xf>
    <xf numFmtId="0" fontId="9" fillId="8" borderId="17" xfId="0" applyFont="1" applyFill="1" applyBorder="1" applyAlignment="1">
      <alignment horizontal="center" vertical="center" wrapText="1"/>
    </xf>
    <xf numFmtId="0" fontId="21" fillId="0" borderId="0" xfId="0" applyFont="1"/>
    <xf numFmtId="0" fontId="14" fillId="0" borderId="3" xfId="0" applyFont="1" applyBorder="1" applyAlignment="1">
      <alignment horizontal="center" vertical="center" wrapText="1"/>
    </xf>
    <xf numFmtId="0" fontId="9" fillId="0" borderId="28" xfId="0" applyFont="1" applyBorder="1" applyAlignment="1">
      <alignment horizontal="left" vertical="center" wrapText="1"/>
    </xf>
    <xf numFmtId="0" fontId="23" fillId="0" borderId="0" xfId="0" applyFont="1" applyAlignment="1">
      <alignment horizontal="left" vertical="center" wrapText="1"/>
    </xf>
    <xf numFmtId="0" fontId="22" fillId="0" borderId="0" xfId="0" applyFont="1"/>
    <xf numFmtId="0" fontId="0" fillId="0" borderId="0" xfId="0" applyAlignment="1">
      <alignment horizontal="left" vertical="center" wrapText="1" indent="1"/>
    </xf>
    <xf numFmtId="0" fontId="24" fillId="0" borderId="0" xfId="0" applyFont="1" applyAlignment="1">
      <alignment horizontal="left" vertical="center" indent="1"/>
    </xf>
    <xf numFmtId="0" fontId="25" fillId="0" borderId="0" xfId="0" applyFont="1"/>
    <xf numFmtId="0" fontId="24" fillId="0" borderId="0" xfId="0" applyFont="1"/>
    <xf numFmtId="0" fontId="39" fillId="0" borderId="0" xfId="1" applyFont="1" applyAlignment="1">
      <alignment horizontal="left" vertical="top" wrapText="1"/>
    </xf>
    <xf numFmtId="0" fontId="1" fillId="0" borderId="0" xfId="1"/>
    <xf numFmtId="0" fontId="40" fillId="0" borderId="0" xfId="1" applyFont="1" applyAlignment="1">
      <alignment vertical="center" wrapText="1"/>
    </xf>
    <xf numFmtId="0" fontId="1" fillId="0" borderId="0" xfId="1" applyProtection="1">
      <protection locked="0"/>
    </xf>
    <xf numFmtId="0" fontId="40" fillId="0" borderId="0" xfId="1" applyFont="1" applyAlignment="1">
      <alignment horizontal="left" vertical="top"/>
    </xf>
    <xf numFmtId="0" fontId="9" fillId="0" borderId="18" xfId="0" applyFont="1" applyBorder="1" applyAlignment="1" applyProtection="1">
      <alignment horizontal="center" vertical="center" wrapText="1"/>
      <protection locked="0"/>
    </xf>
    <xf numFmtId="165" fontId="0" fillId="0" borderId="18" xfId="0" applyNumberFormat="1" applyBorder="1" applyAlignment="1" applyProtection="1">
      <alignment horizontal="center" vertical="top" wrapText="1"/>
      <protection locked="0"/>
    </xf>
    <xf numFmtId="0" fontId="0" fillId="10" borderId="0" xfId="0" applyFill="1"/>
    <xf numFmtId="0" fontId="0" fillId="0" borderId="0" xfId="0" applyAlignment="1">
      <alignment horizontal="left" vertical="top"/>
    </xf>
    <xf numFmtId="0" fontId="8" fillId="0" borderId="0" xfId="0" applyFont="1" applyAlignment="1">
      <alignment horizontal="left" vertical="top" wrapText="1"/>
    </xf>
    <xf numFmtId="0" fontId="41" fillId="0" borderId="0" xfId="0" applyFont="1" applyAlignment="1">
      <alignment horizontal="left" vertical="top" wrapText="1"/>
    </xf>
    <xf numFmtId="0" fontId="26" fillId="0" borderId="0" xfId="0" applyFont="1"/>
    <xf numFmtId="0" fontId="26" fillId="0" borderId="20" xfId="0" applyFont="1" applyBorder="1"/>
    <xf numFmtId="0" fontId="26" fillId="0" borderId="18" xfId="0" applyFont="1" applyBorder="1"/>
    <xf numFmtId="0" fontId="0" fillId="0" borderId="21" xfId="0" applyBorder="1"/>
    <xf numFmtId="0" fontId="0" fillId="9" borderId="20" xfId="0" applyFill="1" applyBorder="1" applyAlignment="1">
      <alignment vertical="top"/>
    </xf>
    <xf numFmtId="0" fontId="0" fillId="0" borderId="23" xfId="0" applyBorder="1"/>
    <xf numFmtId="0" fontId="0" fillId="9" borderId="24" xfId="0" applyFill="1" applyBorder="1" applyAlignment="1">
      <alignment vertical="top"/>
    </xf>
    <xf numFmtId="0" fontId="0" fillId="0" borderId="25" xfId="0" applyBorder="1"/>
    <xf numFmtId="0" fontId="0" fillId="9" borderId="26" xfId="0" applyFill="1" applyBorder="1" applyAlignment="1">
      <alignment vertical="top"/>
    </xf>
    <xf numFmtId="0" fontId="0" fillId="0" borderId="20" xfId="0" applyBorder="1" applyAlignment="1">
      <alignment vertical="top"/>
    </xf>
    <xf numFmtId="0" fontId="0" fillId="0" borderId="24" xfId="0" applyBorder="1" applyAlignment="1">
      <alignment vertical="top"/>
    </xf>
    <xf numFmtId="0" fontId="0" fillId="0" borderId="26" xfId="0" applyBorder="1" applyAlignment="1">
      <alignment vertical="top"/>
    </xf>
    <xf numFmtId="0" fontId="26" fillId="0" borderId="25" xfId="0" applyFont="1" applyBorder="1"/>
    <xf numFmtId="0" fontId="4" fillId="4" borderId="0" xfId="0" applyFont="1" applyFill="1"/>
    <xf numFmtId="164" fontId="4" fillId="4" borderId="0" xfId="0" applyNumberFormat="1" applyFont="1" applyFill="1"/>
    <xf numFmtId="0" fontId="27" fillId="0" borderId="0" xfId="0" applyFont="1"/>
    <xf numFmtId="0" fontId="28" fillId="0" borderId="0" xfId="0" applyFont="1"/>
    <xf numFmtId="164" fontId="28" fillId="0" borderId="0" xfId="0" applyNumberFormat="1" applyFont="1"/>
    <xf numFmtId="0" fontId="5" fillId="0" borderId="0" xfId="0" applyFont="1" applyAlignment="1">
      <alignment horizontal="center" vertical="center" textRotation="90"/>
    </xf>
    <xf numFmtId="0" fontId="6" fillId="0" borderId="0" xfId="0" applyFont="1" applyAlignment="1">
      <alignment horizontal="left" vertical="top"/>
    </xf>
    <xf numFmtId="0" fontId="7" fillId="0" borderId="0" xfId="0" applyFont="1" applyAlignment="1">
      <alignment vertical="top" wrapText="1"/>
    </xf>
    <xf numFmtId="0" fontId="7" fillId="0" borderId="0" xfId="0" applyFont="1"/>
    <xf numFmtId="49" fontId="7" fillId="0" borderId="0" xfId="0" applyNumberFormat="1" applyFont="1" applyAlignment="1">
      <alignment horizontal="left" vertical="top" wrapText="1"/>
    </xf>
    <xf numFmtId="0" fontId="7" fillId="0" borderId="0" xfId="0" applyFont="1" applyAlignment="1">
      <alignment horizontal="left" vertical="center" indent="1"/>
    </xf>
    <xf numFmtId="0" fontId="8" fillId="0" borderId="0" xfId="0" applyFont="1"/>
    <xf numFmtId="0" fontId="42" fillId="0" borderId="0" xfId="0" applyFont="1" applyAlignment="1">
      <alignment horizontal="right" vertical="top"/>
    </xf>
    <xf numFmtId="0" fontId="43" fillId="0" borderId="0" xfId="0" applyFont="1" applyAlignment="1">
      <alignment horizontal="center" vertical="top" wrapText="1"/>
    </xf>
    <xf numFmtId="0" fontId="41" fillId="0" borderId="0" xfId="0" applyFont="1" applyAlignment="1">
      <alignment horizontal="left" vertical="center" wrapText="1"/>
    </xf>
    <xf numFmtId="0" fontId="4" fillId="2" borderId="0" xfId="0" applyFont="1" applyFill="1" applyAlignment="1">
      <alignment horizontal="center" vertical="center" textRotation="90"/>
    </xf>
    <xf numFmtId="0" fontId="4" fillId="3" borderId="0" xfId="0" applyFont="1" applyFill="1" applyAlignment="1">
      <alignment horizontal="center" vertical="center" textRotation="90"/>
    </xf>
    <xf numFmtId="0" fontId="4" fillId="4" borderId="0" xfId="0" applyFont="1" applyFill="1" applyAlignment="1">
      <alignment horizontal="center" vertical="center" textRotation="90"/>
    </xf>
    <xf numFmtId="0" fontId="19" fillId="0" borderId="0" xfId="0" applyFont="1" applyAlignment="1">
      <alignment horizontal="left" vertical="top" wrapText="1"/>
    </xf>
    <xf numFmtId="0" fontId="17" fillId="2" borderId="14" xfId="0" applyFont="1" applyFill="1" applyBorder="1" applyAlignment="1">
      <alignment horizontal="center" vertical="center"/>
    </xf>
    <xf numFmtId="0" fontId="9" fillId="0" borderId="15" xfId="0" applyFont="1" applyBorder="1" applyAlignment="1" applyProtection="1">
      <alignment horizontal="left" vertical="top"/>
      <protection locked="0"/>
    </xf>
    <xf numFmtId="0" fontId="13" fillId="2" borderId="1" xfId="0" applyFont="1" applyFill="1" applyBorder="1" applyAlignment="1">
      <alignment horizontal="center" vertical="center" wrapText="1"/>
    </xf>
    <xf numFmtId="0" fontId="9" fillId="0" borderId="14" xfId="0" applyFont="1" applyBorder="1" applyAlignment="1" applyProtection="1">
      <alignment horizontal="left" vertical="top"/>
      <protection locked="0"/>
    </xf>
    <xf numFmtId="0" fontId="0" fillId="0" borderId="19" xfId="0" applyBorder="1" applyAlignment="1" applyProtection="1">
      <alignment horizontal="left" vertical="top" wrapText="1"/>
      <protection locked="0"/>
    </xf>
    <xf numFmtId="0" fontId="0" fillId="0" borderId="29" xfId="0" applyBorder="1" applyAlignment="1" applyProtection="1">
      <alignment horizontal="center" vertical="top" wrapText="1"/>
      <protection locked="0"/>
    </xf>
    <xf numFmtId="0" fontId="0" fillId="0" borderId="22" xfId="0" applyBorder="1" applyAlignment="1" applyProtection="1">
      <alignment horizontal="center" vertical="top" wrapText="1"/>
      <protection locked="0"/>
    </xf>
    <xf numFmtId="0" fontId="41" fillId="0" borderId="30" xfId="0" applyFont="1" applyBorder="1" applyAlignment="1">
      <alignment horizontal="center" vertical="top" wrapText="1"/>
    </xf>
    <xf numFmtId="0" fontId="0" fillId="0" borderId="18" xfId="0" applyBorder="1" applyAlignment="1" applyProtection="1">
      <alignment horizontal="left" vertical="top" wrapText="1"/>
      <protection locked="0"/>
    </xf>
    <xf numFmtId="0" fontId="10" fillId="2" borderId="0" xfId="0" applyFont="1" applyFill="1" applyAlignment="1">
      <alignment horizontal="left"/>
    </xf>
  </cellXfs>
  <cellStyles count="2">
    <cellStyle name="Normal" xfId="0" builtinId="0"/>
    <cellStyle name="Normal 2" xfId="1" xr:uid="{EB23277E-D6CA-4E67-B78D-B1900D6D688F}"/>
  </cellStyles>
  <dxfs count="136">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rgb="FFDFDFDF"/>
        </patternFill>
      </fill>
    </dxf>
    <dxf>
      <fill>
        <patternFill>
          <bgColor rgb="FFDFDFDF"/>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ECE"/>
      <rgbColor rgb="FFD9D9D9"/>
      <rgbColor rgb="FF808080"/>
      <rgbColor rgb="FF9999FF"/>
      <rgbColor rgb="FF993366"/>
      <rgbColor rgb="FFFFFFCC"/>
      <rgbColor rgb="FFDBE6F9"/>
      <rgbColor rgb="FF660066"/>
      <rgbColor rgb="FFFF8080"/>
      <rgbColor rgb="FF0066CC"/>
      <rgbColor rgb="FFC4D7F5"/>
      <rgbColor rgb="FF000080"/>
      <rgbColor rgb="FFFF00FF"/>
      <rgbColor rgb="FFFFFF00"/>
      <rgbColor rgb="FF00FFFF"/>
      <rgbColor rgb="FF800080"/>
      <rgbColor rgb="FF800000"/>
      <rgbColor rgb="FF008080"/>
      <rgbColor rgb="FF0000FF"/>
      <rgbColor rgb="FF00CCFF"/>
      <rgbColor rgb="FFDFDFDF"/>
      <rgbColor rgb="FFCEDED8"/>
      <rgbColor rgb="FFFFFF99"/>
      <rgbColor rgb="FF99CCFF"/>
      <rgbColor rgb="FFFF99CC"/>
      <rgbColor rgb="FFCC99FF"/>
      <rgbColor rgb="FFFFCC99"/>
      <rgbColor rgb="FF2370CD"/>
      <rgbColor rgb="FF33CCCC"/>
      <rgbColor rgb="FF99CC00"/>
      <rgbColor rgb="FFFFCC00"/>
      <rgbColor rgb="FFFF9900"/>
      <rgbColor rgb="FFFF6600"/>
      <rgbColor rgb="FF657689"/>
      <rgbColor rgb="FF969696"/>
      <rgbColor rgb="FF17468F"/>
      <rgbColor rgb="FF00B050"/>
      <rgbColor rgb="FF003300"/>
      <rgbColor rgb="FF333300"/>
      <rgbColor rgb="FF993300"/>
      <rgbColor rgb="FF993366"/>
      <rgbColor rgb="FF2147AA"/>
      <rgbColor rgb="FF59595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barChart>
        <c:barDir val="bar"/>
        <c:grouping val="clustered"/>
        <c:varyColors val="0"/>
        <c:ser>
          <c:idx val="0"/>
          <c:order val="0"/>
          <c:tx>
            <c:strRef>
              <c:f>Résumé!$E$93:$E$93</c:f>
              <c:strCache>
                <c:ptCount val="1"/>
                <c:pt idx="0">
                  <c:v>% Met</c:v>
                </c:pt>
              </c:strCache>
            </c:strRef>
          </c:tx>
          <c:spPr>
            <a:solidFill>
              <a:srgbClr val="2147AA"/>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Résumé!$B$94:$B$100</c:f>
              <c:strCache>
                <c:ptCount val="7"/>
                <c:pt idx="0">
                  <c:v>Indicateur 1</c:v>
                </c:pt>
                <c:pt idx="1">
                  <c:v>Indicateur 2</c:v>
                </c:pt>
                <c:pt idx="2">
                  <c:v>Indicateur 3</c:v>
                </c:pt>
                <c:pt idx="3">
                  <c:v>Indicateur 4</c:v>
                </c:pt>
                <c:pt idx="4">
                  <c:v>Indicateur 5</c:v>
                </c:pt>
                <c:pt idx="5">
                  <c:v>Indicateur 6</c:v>
                </c:pt>
                <c:pt idx="6">
                  <c:v>Indicateur 7</c:v>
                </c:pt>
              </c:strCache>
            </c:strRef>
          </c:cat>
          <c:val>
            <c:numRef>
              <c:f>Résumé!$E$94:$E$100</c:f>
              <c:numCache>
                <c:formatCode>0\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524-444A-8EB0-1725C9C769B3}"/>
            </c:ext>
          </c:extLst>
        </c:ser>
        <c:dLbls>
          <c:showLegendKey val="0"/>
          <c:showVal val="0"/>
          <c:showCatName val="0"/>
          <c:showSerName val="0"/>
          <c:showPercent val="0"/>
          <c:showBubbleSize val="0"/>
        </c:dLbls>
        <c:gapWidth val="182"/>
        <c:axId val="3852879"/>
        <c:axId val="34656029"/>
      </c:barChart>
      <c:catAx>
        <c:axId val="3852879"/>
        <c:scaling>
          <c:orientation val="maxMin"/>
        </c:scaling>
        <c:delete val="0"/>
        <c:axPos val="l"/>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fr-FR"/>
          </a:p>
        </c:txPr>
        <c:crossAx val="34656029"/>
        <c:crosses val="autoZero"/>
        <c:auto val="1"/>
        <c:lblAlgn val="ctr"/>
        <c:lblOffset val="100"/>
        <c:noMultiLvlLbl val="0"/>
      </c:catAx>
      <c:valAx>
        <c:axId val="34656029"/>
        <c:scaling>
          <c:orientation val="minMax"/>
          <c:max val="1"/>
        </c:scaling>
        <c:delete val="0"/>
        <c:axPos val="t"/>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defRPr>
            </a:pPr>
            <a:endParaRPr lang="fr-FR"/>
          </a:p>
        </c:txPr>
        <c:crossAx val="3852879"/>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2124360</xdr:colOff>
      <xdr:row>28</xdr:row>
      <xdr:rowOff>99720</xdr:rowOff>
    </xdr:from>
    <xdr:to>
      <xdr:col>1</xdr:col>
      <xdr:colOff>5297400</xdr:colOff>
      <xdr:row>32</xdr:row>
      <xdr:rowOff>97560</xdr:rowOff>
    </xdr:to>
    <xdr:pic>
      <xdr:nvPicPr>
        <xdr:cNvPr id="2"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246400" y="6481440"/>
          <a:ext cx="3173040" cy="721800"/>
        </a:xfrm>
        <a:prstGeom prst="rect">
          <a:avLst/>
        </a:prstGeom>
        <a:ln w="0">
          <a:noFill/>
        </a:ln>
      </xdr:spPr>
    </xdr:pic>
    <xdr:clientData/>
  </xdr:twoCellAnchor>
  <xdr:twoCellAnchor editAs="oneCell">
    <xdr:from>
      <xdr:col>1</xdr:col>
      <xdr:colOff>0</xdr:colOff>
      <xdr:row>7</xdr:row>
      <xdr:rowOff>0</xdr:rowOff>
    </xdr:from>
    <xdr:to>
      <xdr:col>1</xdr:col>
      <xdr:colOff>7579740</xdr:colOff>
      <xdr:row>27</xdr:row>
      <xdr:rowOff>30600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22040" y="2581200"/>
          <a:ext cx="7770240" cy="36500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6</xdr:col>
      <xdr:colOff>1195</xdr:colOff>
      <xdr:row>68</xdr:row>
      <xdr:rowOff>45360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2729520</xdr:colOff>
      <xdr:row>137</xdr:row>
      <xdr:rowOff>13320</xdr:rowOff>
    </xdr:from>
    <xdr:to>
      <xdr:col>1</xdr:col>
      <xdr:colOff>5905080</xdr:colOff>
      <xdr:row>141</xdr:row>
      <xdr:rowOff>12240</xdr:rowOff>
    </xdr:to>
    <xdr:pic>
      <xdr:nvPicPr>
        <xdr:cNvPr id="3" name="Picture 1">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a:stretch/>
      </xdr:blipFill>
      <xdr:spPr>
        <a:xfrm>
          <a:off x="3030480" y="44019000"/>
          <a:ext cx="3175560" cy="7225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xdr:row>
          <xdr:rowOff>9525</xdr:rowOff>
        </xdr:from>
        <xdr:to>
          <xdr:col>1</xdr:col>
          <xdr:colOff>923925</xdr:colOff>
          <xdr:row>7</xdr:row>
          <xdr:rowOff>123825</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NITAG Maturity Model">
      <a:dk1>
        <a:srgbClr val="000000"/>
      </a:dk1>
      <a:lt1>
        <a:srgbClr val="FFFFFF"/>
      </a:lt1>
      <a:dk2>
        <a:srgbClr val="3F3F3F"/>
      </a:dk2>
      <a:lt2>
        <a:srgbClr val="DBE6F9"/>
      </a:lt2>
      <a:accent1>
        <a:srgbClr val="17468F"/>
      </a:accent1>
      <a:accent2>
        <a:srgbClr val="008ECE"/>
      </a:accent2>
      <a:accent3>
        <a:srgbClr val="2147AA"/>
      </a:accent3>
      <a:accent4>
        <a:srgbClr val="657689"/>
      </a:accent4>
      <a:accent5>
        <a:srgbClr val="7A855D"/>
      </a:accent5>
      <a:accent6>
        <a:srgbClr val="84AC9D"/>
      </a:accent6>
      <a:hlink>
        <a:srgbClr val="2370CD"/>
      </a:hlink>
      <a:folHlink>
        <a:srgbClr val="877589"/>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who.int/publications/m/item/guidance-for-the-development-of-evidence-based-vaccine-related-recommendations"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C34"/>
  <sheetViews>
    <sheetView showGridLines="0" showRowColHeaders="0" tabSelected="1" zoomScaleNormal="100" workbookViewId="0">
      <selection activeCell="B4" sqref="B4"/>
    </sheetView>
  </sheetViews>
  <sheetFormatPr baseColWidth="10" defaultColWidth="0" defaultRowHeight="15" zeroHeight="1" x14ac:dyDescent="0.25"/>
  <cols>
    <col min="1" max="1" width="1.7109375" customWidth="1"/>
    <col min="2" max="2" width="113.7109375" customWidth="1"/>
    <col min="3" max="3" width="1.7109375" customWidth="1"/>
    <col min="4" max="16384" width="8.85546875" hidden="1"/>
  </cols>
  <sheetData>
    <row r="1" spans="1:3" x14ac:dyDescent="0.25"/>
    <row r="2" spans="1:3" ht="22.5" customHeight="1" x14ac:dyDescent="0.25">
      <c r="B2" s="1" t="s">
        <v>0</v>
      </c>
    </row>
    <row r="3" spans="1:3" x14ac:dyDescent="0.25"/>
    <row r="4" spans="1:3" ht="109.5" customHeight="1" x14ac:dyDescent="0.25">
      <c r="A4" s="2"/>
      <c r="B4" s="3" t="s">
        <v>1</v>
      </c>
      <c r="C4" s="2"/>
    </row>
    <row r="5" spans="1:3" ht="14.25" customHeight="1" x14ac:dyDescent="0.25">
      <c r="A5" s="2"/>
      <c r="B5" s="4" t="s">
        <v>2</v>
      </c>
      <c r="C5" s="2"/>
    </row>
    <row r="6" spans="1:3" x14ac:dyDescent="0.25"/>
    <row r="7" spans="1:3" x14ac:dyDescent="0.25"/>
    <row r="8" spans="1:3" x14ac:dyDescent="0.25"/>
    <row r="9" spans="1:3" x14ac:dyDescent="0.25"/>
    <row r="10" spans="1:3" x14ac:dyDescent="0.25"/>
    <row r="11" spans="1:3" x14ac:dyDescent="0.25"/>
    <row r="12" spans="1:3" x14ac:dyDescent="0.25"/>
    <row r="13" spans="1:3" x14ac:dyDescent="0.25"/>
    <row r="14" spans="1:3" x14ac:dyDescent="0.25"/>
    <row r="15" spans="1:3" x14ac:dyDescent="0.25"/>
    <row r="16" spans="1:3" x14ac:dyDescent="0.25"/>
    <row r="17" spans="2:2" x14ac:dyDescent="0.25"/>
    <row r="18" spans="2:2" x14ac:dyDescent="0.25"/>
    <row r="19" spans="2:2" x14ac:dyDescent="0.25"/>
    <row r="20" spans="2:2" x14ac:dyDescent="0.25"/>
    <row r="21" spans="2:2" x14ac:dyDescent="0.25"/>
    <row r="22" spans="2:2" x14ac:dyDescent="0.25"/>
    <row r="23" spans="2:2" x14ac:dyDescent="0.25"/>
    <row r="24" spans="2:2" x14ac:dyDescent="0.25"/>
    <row r="25" spans="2:2" x14ac:dyDescent="0.25"/>
    <row r="26" spans="2:2" x14ac:dyDescent="0.25"/>
    <row r="27" spans="2:2" x14ac:dyDescent="0.25"/>
    <row r="28" spans="2:2" x14ac:dyDescent="0.25"/>
    <row r="29" spans="2:2" x14ac:dyDescent="0.25"/>
    <row r="30" spans="2:2" x14ac:dyDescent="0.25"/>
    <row r="31" spans="2:2" ht="14.25" customHeight="1" x14ac:dyDescent="0.25">
      <c r="B31" s="5"/>
    </row>
    <row r="32" spans="2:2" x14ac:dyDescent="0.25"/>
    <row r="33" x14ac:dyDescent="0.25"/>
    <row r="34" x14ac:dyDescent="0.25"/>
  </sheetData>
  <sheetProtection algorithmName="SHA-512" hashValue="iWQcrRmmtYBBbkgTJl4ZorcIJ2OUOLNRJCxdxAkpCi4JzT8yd5hKsgVQraFVb5GHlrC/grgw8bqgVcwZupjBDA==" saltValue="VUrO17b1nGWQSZ0AYyMcCw==" spinCount="100000" sheet="1" objects="1" scenarios="1" selectLockedCells="1"/>
  <pageMargins left="0.25" right="0.25" top="0.75" bottom="0.75" header="0.511811023622047" footer="0.511811023622047"/>
  <pageSetup fitToHeight="0" orientation="portrait" horizontalDpi="300" verticalDpi="30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G102"/>
  <sheetViews>
    <sheetView showGridLines="0" showRowColHeaders="0" zoomScaleNormal="100" workbookViewId="0">
      <selection activeCell="C4" sqref="C4:D4"/>
    </sheetView>
  </sheetViews>
  <sheetFormatPr baseColWidth="10" defaultColWidth="0" defaultRowHeight="15" zeroHeight="1" x14ac:dyDescent="0.25"/>
  <cols>
    <col min="1" max="1" width="4" customWidth="1"/>
    <col min="2" max="2" width="19" customWidth="1"/>
    <col min="3" max="6" width="31.28515625" customWidth="1"/>
    <col min="7" max="7" width="4" customWidth="1"/>
    <col min="8" max="16384" width="8.85546875" hidden="1"/>
  </cols>
  <sheetData>
    <row r="1" spans="1:7" x14ac:dyDescent="0.25"/>
    <row r="2" spans="1:7" ht="22.5" customHeight="1" x14ac:dyDescent="0.25">
      <c r="B2" s="1" t="s">
        <v>165</v>
      </c>
    </row>
    <row r="3" spans="1:7" x14ac:dyDescent="0.25"/>
    <row r="4" spans="1:7" s="2" customFormat="1" x14ac:dyDescent="0.25">
      <c r="A4"/>
      <c r="B4" s="101" t="s">
        <v>752</v>
      </c>
      <c r="C4" s="141"/>
      <c r="D4" s="142"/>
      <c r="E4" s="129" t="str">
        <f>IF(ISBLANK(C4),"","NITAG Code")</f>
        <v/>
      </c>
      <c r="F4" s="130" t="str">
        <f>IFERROR(VLOOKUP(C4,Source!$A:$B,2,FALSE),"")</f>
        <v/>
      </c>
      <c r="G4"/>
    </row>
    <row r="5" spans="1:7" s="2" customFormat="1" ht="30" customHeight="1" x14ac:dyDescent="0.25">
      <c r="A5"/>
      <c r="B5" s="101"/>
      <c r="C5" s="143" t="str">
        <f>IF(ISBLANK(C4),"sélectionner dans la liste déroulante","")</f>
        <v>sélectionner dans la liste déroulante</v>
      </c>
      <c r="D5" s="143"/>
      <c r="E5" s="6"/>
      <c r="F5" s="6"/>
      <c r="G5"/>
    </row>
    <row r="6" spans="1:7" x14ac:dyDescent="0.25">
      <c r="B6" s="101" t="s">
        <v>166</v>
      </c>
      <c r="C6" s="144"/>
      <c r="D6" s="144"/>
      <c r="E6" s="144"/>
      <c r="F6" s="144"/>
    </row>
    <row r="7" spans="1:7" ht="14.25" customHeight="1" x14ac:dyDescent="0.25">
      <c r="B7" s="101"/>
      <c r="C7" s="53"/>
      <c r="D7" s="53"/>
      <c r="E7" s="6"/>
      <c r="F7" s="6"/>
    </row>
    <row r="8" spans="1:7" s="2" customFormat="1" x14ac:dyDescent="0.25">
      <c r="A8"/>
      <c r="B8" s="101" t="s">
        <v>753</v>
      </c>
      <c r="C8" s="98"/>
      <c r="D8" s="101" t="s">
        <v>754</v>
      </c>
      <c r="E8" s="102" t="str">
        <f>IF(AND(C8="x",C9="x"),"⚠️ Ne pas cocher les deux cases","")</f>
        <v/>
      </c>
      <c r="F8" s="53"/>
      <c r="G8"/>
    </row>
    <row r="9" spans="1:7" s="2" customFormat="1" x14ac:dyDescent="0.25">
      <c r="A9"/>
      <c r="B9" s="103" t="str">
        <f>IF(AND(ISBLANK(C8),ISBLANK(C9)),"(cocher une option)","")</f>
        <v>(cocher une option)</v>
      </c>
      <c r="C9" s="98"/>
      <c r="D9" s="101" t="s">
        <v>755</v>
      </c>
      <c r="E9" s="53"/>
      <c r="F9" s="53"/>
      <c r="G9"/>
    </row>
    <row r="10" spans="1:7" s="2" customFormat="1" x14ac:dyDescent="0.25">
      <c r="A10"/>
      <c r="B10" s="101"/>
      <c r="C10" s="53"/>
      <c r="D10" s="53"/>
      <c r="E10" s="6"/>
      <c r="F10" s="6"/>
      <c r="G10"/>
    </row>
    <row r="11" spans="1:7" s="2" customFormat="1" x14ac:dyDescent="0.25">
      <c r="A11"/>
      <c r="B11" s="101" t="s">
        <v>376</v>
      </c>
      <c r="C11" s="99"/>
      <c r="D11" s="131" t="str">
        <f>IF(ISBLANK(C11)," format AAAA-MM-JJ","")</f>
        <v xml:space="preserve"> format AAAA-MM-JJ</v>
      </c>
      <c r="G11"/>
    </row>
    <row r="12" spans="1:7" s="2" customFormat="1" x14ac:dyDescent="0.25">
      <c r="A12"/>
      <c r="B12" s="101"/>
      <c r="C12" s="53"/>
      <c r="D12" s="53"/>
      <c r="E12" s="6"/>
      <c r="F12" s="6"/>
      <c r="G12"/>
    </row>
    <row r="13" spans="1:7" ht="43.5" customHeight="1" x14ac:dyDescent="0.25">
      <c r="B13" s="53" t="s">
        <v>167</v>
      </c>
      <c r="C13" s="140"/>
      <c r="D13" s="140"/>
      <c r="E13" s="140"/>
      <c r="F13" s="140"/>
    </row>
    <row r="14" spans="1:7" ht="14.25" customHeight="1" x14ac:dyDescent="0.25">
      <c r="C14" s="6"/>
      <c r="D14" s="6"/>
      <c r="E14" s="6"/>
      <c r="F14" s="6"/>
    </row>
    <row r="15" spans="1:7" ht="39.75" customHeight="1" x14ac:dyDescent="0.25">
      <c r="B15" s="101" t="s">
        <v>168</v>
      </c>
      <c r="C15" s="140"/>
      <c r="D15" s="140"/>
      <c r="E15" s="140"/>
      <c r="F15" s="140"/>
    </row>
    <row r="16" spans="1:7" ht="14.25" customHeight="1" x14ac:dyDescent="0.25">
      <c r="C16" s="6"/>
      <c r="D16" s="6"/>
      <c r="E16" s="6"/>
      <c r="F16" s="6"/>
    </row>
    <row r="17" spans="2:6" ht="48" customHeight="1" x14ac:dyDescent="0.25">
      <c r="B17" s="101" t="s">
        <v>169</v>
      </c>
      <c r="C17" s="140"/>
      <c r="D17" s="140"/>
      <c r="E17" s="140"/>
      <c r="F17" s="140"/>
    </row>
    <row r="18" spans="2:6" ht="14.25" customHeight="1" x14ac:dyDescent="0.25">
      <c r="C18" s="6"/>
      <c r="D18" s="6"/>
      <c r="E18" s="6"/>
      <c r="F18" s="6"/>
    </row>
    <row r="19" spans="2:6" ht="22.5" customHeight="1" x14ac:dyDescent="0.25">
      <c r="B19" s="1" t="s">
        <v>170</v>
      </c>
    </row>
    <row r="20" spans="2:6" ht="14.25" customHeight="1" x14ac:dyDescent="0.25">
      <c r="B20" s="104" t="s">
        <v>171</v>
      </c>
      <c r="C20" s="104"/>
      <c r="D20" s="104"/>
      <c r="E20" s="104"/>
      <c r="F20" s="104"/>
    </row>
    <row r="21" spans="2:6" ht="14.25" customHeight="1" x14ac:dyDescent="0.25">
      <c r="B21" s="104"/>
      <c r="C21" s="104"/>
      <c r="D21" s="104"/>
      <c r="E21" s="104"/>
      <c r="F21" s="104"/>
    </row>
    <row r="22" spans="2:6" ht="14.25" customHeight="1" x14ac:dyDescent="0.25">
      <c r="B22" s="105" t="s">
        <v>172</v>
      </c>
      <c r="C22" s="105" t="s">
        <v>173</v>
      </c>
      <c r="D22" s="106" t="s">
        <v>174</v>
      </c>
      <c r="E22" s="106" t="s">
        <v>175</v>
      </c>
      <c r="F22" s="106" t="s">
        <v>176</v>
      </c>
    </row>
    <row r="23" spans="2:6" x14ac:dyDescent="0.25">
      <c r="B23" s="107" t="s">
        <v>177</v>
      </c>
      <c r="C23" s="108" t="str">
        <f>'Ind. 1'!R10</f>
        <v>Débutant</v>
      </c>
      <c r="D23" s="54"/>
      <c r="E23" s="55"/>
      <c r="F23" s="55"/>
    </row>
    <row r="24" spans="2:6" x14ac:dyDescent="0.25">
      <c r="B24" s="109"/>
      <c r="C24" s="110"/>
      <c r="D24" s="54"/>
      <c r="E24" s="55"/>
      <c r="F24" s="55"/>
    </row>
    <row r="25" spans="2:6" x14ac:dyDescent="0.25">
      <c r="B25" s="111"/>
      <c r="C25" s="112"/>
      <c r="D25" s="54"/>
      <c r="E25" s="55"/>
      <c r="F25" s="55"/>
    </row>
    <row r="26" spans="2:6" x14ac:dyDescent="0.25">
      <c r="B26" s="107" t="s">
        <v>178</v>
      </c>
      <c r="C26" s="113" t="str">
        <f>'Ind. 2'!R9</f>
        <v>Débutant</v>
      </c>
      <c r="D26" s="56"/>
      <c r="E26" s="57"/>
      <c r="F26" s="57"/>
    </row>
    <row r="27" spans="2:6" x14ac:dyDescent="0.25">
      <c r="B27" s="109"/>
      <c r="C27" s="114"/>
      <c r="D27" s="56"/>
      <c r="E27" s="57"/>
      <c r="F27" s="57"/>
    </row>
    <row r="28" spans="2:6" x14ac:dyDescent="0.25">
      <c r="B28" s="111"/>
      <c r="C28" s="115"/>
      <c r="D28" s="56"/>
      <c r="E28" s="57"/>
      <c r="F28" s="57"/>
    </row>
    <row r="29" spans="2:6" x14ac:dyDescent="0.25">
      <c r="B29" s="107" t="s">
        <v>179</v>
      </c>
      <c r="C29" s="108" t="str">
        <f>'Ind. 3'!R10</f>
        <v>Débutant</v>
      </c>
      <c r="D29" s="54"/>
      <c r="E29" s="55"/>
      <c r="F29" s="55"/>
    </row>
    <row r="30" spans="2:6" x14ac:dyDescent="0.25">
      <c r="B30" s="109"/>
      <c r="C30" s="110"/>
      <c r="D30" s="54"/>
      <c r="E30" s="55"/>
      <c r="F30" s="55"/>
    </row>
    <row r="31" spans="2:6" x14ac:dyDescent="0.25">
      <c r="B31" s="111"/>
      <c r="C31" s="112"/>
      <c r="D31" s="54"/>
      <c r="E31" s="55"/>
      <c r="F31" s="55"/>
    </row>
    <row r="32" spans="2:6" x14ac:dyDescent="0.25">
      <c r="B32" s="107" t="s">
        <v>180</v>
      </c>
      <c r="C32" s="113" t="str">
        <f>'Ind. 4'!R9</f>
        <v>Débutant</v>
      </c>
      <c r="D32" s="56"/>
      <c r="E32" s="57"/>
      <c r="F32" s="57"/>
    </row>
    <row r="33" spans="2:6" x14ac:dyDescent="0.25">
      <c r="B33" s="109"/>
      <c r="C33" s="114"/>
      <c r="D33" s="56"/>
      <c r="E33" s="57"/>
      <c r="F33" s="57"/>
    </row>
    <row r="34" spans="2:6" x14ac:dyDescent="0.25">
      <c r="B34" s="111"/>
      <c r="C34" s="115"/>
      <c r="D34" s="56"/>
      <c r="E34" s="57"/>
      <c r="F34" s="57"/>
    </row>
    <row r="35" spans="2:6" x14ac:dyDescent="0.25">
      <c r="B35" s="107" t="s">
        <v>181</v>
      </c>
      <c r="C35" s="108" t="str">
        <f>'Ind. 5'!R8</f>
        <v>Débutant</v>
      </c>
      <c r="D35" s="54"/>
      <c r="E35" s="55"/>
      <c r="F35" s="55"/>
    </row>
    <row r="36" spans="2:6" x14ac:dyDescent="0.25">
      <c r="B36" s="109"/>
      <c r="C36" s="110"/>
      <c r="D36" s="54"/>
      <c r="E36" s="55"/>
      <c r="F36" s="55"/>
    </row>
    <row r="37" spans="2:6" x14ac:dyDescent="0.25">
      <c r="B37" s="111"/>
      <c r="C37" s="112"/>
      <c r="D37" s="54"/>
      <c r="E37" s="55"/>
      <c r="F37" s="55"/>
    </row>
    <row r="38" spans="2:6" x14ac:dyDescent="0.25">
      <c r="B38" s="107" t="s">
        <v>182</v>
      </c>
      <c r="C38" s="113" t="str">
        <f>'Ind. 6'!R8</f>
        <v>Débutant</v>
      </c>
      <c r="D38" s="56"/>
      <c r="E38" s="57"/>
      <c r="F38" s="57"/>
    </row>
    <row r="39" spans="2:6" x14ac:dyDescent="0.25">
      <c r="B39" s="109"/>
      <c r="C39" s="114"/>
      <c r="D39" s="56"/>
      <c r="E39" s="57"/>
      <c r="F39" s="57"/>
    </row>
    <row r="40" spans="2:6" x14ac:dyDescent="0.25">
      <c r="B40" s="111"/>
      <c r="C40" s="115"/>
      <c r="D40" s="56"/>
      <c r="E40" s="57"/>
      <c r="F40" s="57"/>
    </row>
    <row r="41" spans="2:6" x14ac:dyDescent="0.25">
      <c r="B41" s="107" t="s">
        <v>183</v>
      </c>
      <c r="C41" s="108" t="str">
        <f>'Ind. 7'!R8</f>
        <v>Débutant</v>
      </c>
      <c r="D41" s="54"/>
      <c r="E41" s="55"/>
      <c r="F41" s="55"/>
    </row>
    <row r="42" spans="2:6" x14ac:dyDescent="0.25">
      <c r="B42" s="109"/>
      <c r="C42" s="110"/>
      <c r="D42" s="54"/>
      <c r="E42" s="55"/>
      <c r="F42" s="55"/>
    </row>
    <row r="43" spans="2:6" x14ac:dyDescent="0.25">
      <c r="B43" s="116"/>
      <c r="C43" s="112"/>
      <c r="D43" s="54"/>
      <c r="E43" s="55"/>
      <c r="F43" s="55"/>
    </row>
    <row r="44" spans="2:6" ht="14.25" customHeight="1" x14ac:dyDescent="0.25">
      <c r="B44" s="104" t="s">
        <v>184</v>
      </c>
    </row>
    <row r="45" spans="2:6" x14ac:dyDescent="0.25"/>
    <row r="46" spans="2:6" ht="18" customHeight="1" x14ac:dyDescent="0.3">
      <c r="B46" s="117" t="s">
        <v>185</v>
      </c>
      <c r="C46" s="117"/>
      <c r="D46" s="117"/>
      <c r="E46" s="118"/>
      <c r="F46" s="118">
        <f>E101</f>
        <v>0</v>
      </c>
    </row>
    <row r="47" spans="2:6" ht="14.25" customHeight="1" x14ac:dyDescent="0.25">
      <c r="B47" s="104"/>
      <c r="C47" s="104"/>
      <c r="D47" s="104"/>
      <c r="E47" s="104"/>
      <c r="F47" s="104"/>
    </row>
    <row r="48" spans="2: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5" x14ac:dyDescent="0.25"/>
    <row r="82" spans="2:5" x14ac:dyDescent="0.25"/>
    <row r="83" spans="2:5" x14ac:dyDescent="0.25"/>
    <row r="84" spans="2:5" x14ac:dyDescent="0.25"/>
    <row r="85" spans="2:5" x14ac:dyDescent="0.25"/>
    <row r="86" spans="2:5" x14ac:dyDescent="0.25"/>
    <row r="87" spans="2:5" x14ac:dyDescent="0.25"/>
    <row r="88" spans="2:5" x14ac:dyDescent="0.25"/>
    <row r="89" spans="2:5" x14ac:dyDescent="0.25"/>
    <row r="90" spans="2:5" x14ac:dyDescent="0.25"/>
    <row r="91" spans="2:5" x14ac:dyDescent="0.25"/>
    <row r="92" spans="2:5" x14ac:dyDescent="0.25"/>
    <row r="93" spans="2:5" ht="14.25" customHeight="1" x14ac:dyDescent="0.25">
      <c r="B93" s="119" t="s">
        <v>172</v>
      </c>
      <c r="C93" s="120" t="s">
        <v>186</v>
      </c>
      <c r="D93" s="120" t="s">
        <v>187</v>
      </c>
      <c r="E93" s="120" t="s">
        <v>188</v>
      </c>
    </row>
    <row r="94" spans="2:5" ht="14.25" customHeight="1" x14ac:dyDescent="0.25">
      <c r="B94" s="120" t="s">
        <v>177</v>
      </c>
      <c r="C94" s="120">
        <f>COUNTIF('Ind. 1'!G5:P8,"x")</f>
        <v>0</v>
      </c>
      <c r="D94" s="120">
        <v>16</v>
      </c>
      <c r="E94" s="121">
        <f t="shared" ref="E94:E101" si="0">C94/D94</f>
        <v>0</v>
      </c>
    </row>
    <row r="95" spans="2:5" ht="14.25" customHeight="1" x14ac:dyDescent="0.25">
      <c r="B95" s="120" t="s">
        <v>178</v>
      </c>
      <c r="C95" s="120">
        <f>COUNTIF('Ind. 2'!G5:P7,"x")</f>
        <v>0</v>
      </c>
      <c r="D95" s="120">
        <v>12</v>
      </c>
      <c r="E95" s="121">
        <f t="shared" si="0"/>
        <v>0</v>
      </c>
    </row>
    <row r="96" spans="2:5" ht="14.25" customHeight="1" x14ac:dyDescent="0.25">
      <c r="B96" s="120" t="s">
        <v>179</v>
      </c>
      <c r="C96" s="120">
        <f>COUNTIF('Ind. 3'!G5:P8,"x")</f>
        <v>0</v>
      </c>
      <c r="D96" s="120">
        <v>16</v>
      </c>
      <c r="E96" s="121">
        <f t="shared" si="0"/>
        <v>0</v>
      </c>
    </row>
    <row r="97" spans="2:5" ht="14.25" customHeight="1" x14ac:dyDescent="0.25">
      <c r="B97" s="120" t="s">
        <v>180</v>
      </c>
      <c r="C97" s="120">
        <f>COUNTIF('Ind. 4'!G5:P7,"x")</f>
        <v>0</v>
      </c>
      <c r="D97" s="120">
        <v>12</v>
      </c>
      <c r="E97" s="121">
        <f t="shared" si="0"/>
        <v>0</v>
      </c>
    </row>
    <row r="98" spans="2:5" ht="14.25" customHeight="1" x14ac:dyDescent="0.25">
      <c r="B98" s="120" t="s">
        <v>181</v>
      </c>
      <c r="C98" s="120">
        <f>COUNTIF('Ind. 5'!G5:P6,"x")</f>
        <v>0</v>
      </c>
      <c r="D98" s="120">
        <v>8</v>
      </c>
      <c r="E98" s="121">
        <f t="shared" si="0"/>
        <v>0</v>
      </c>
    </row>
    <row r="99" spans="2:5" ht="14.25" customHeight="1" x14ac:dyDescent="0.25">
      <c r="B99" s="120" t="s">
        <v>182</v>
      </c>
      <c r="C99" s="120">
        <f>COUNTIF('Ind. 6'!G5:P6,"x")</f>
        <v>0</v>
      </c>
      <c r="D99" s="120">
        <v>8</v>
      </c>
      <c r="E99" s="121">
        <f t="shared" si="0"/>
        <v>0</v>
      </c>
    </row>
    <row r="100" spans="2:5" ht="14.25" customHeight="1" x14ac:dyDescent="0.25">
      <c r="B100" s="120" t="s">
        <v>183</v>
      </c>
      <c r="C100" s="120">
        <f>COUNTIF('Ind. 7'!G5:P6,"x")</f>
        <v>0</v>
      </c>
      <c r="D100" s="120">
        <v>8</v>
      </c>
      <c r="E100" s="121">
        <f t="shared" si="0"/>
        <v>0</v>
      </c>
    </row>
    <row r="101" spans="2:5" ht="14.25" customHeight="1" x14ac:dyDescent="0.25">
      <c r="B101" s="120" t="s">
        <v>189</v>
      </c>
      <c r="C101" s="120">
        <f>SUBTOTAL(109,C94:C100)</f>
        <v>0</v>
      </c>
      <c r="D101" s="120">
        <f>SUBTOTAL(109,D94:D100)</f>
        <v>80</v>
      </c>
      <c r="E101" s="121">
        <f t="shared" si="0"/>
        <v>0</v>
      </c>
    </row>
    <row r="102" spans="2:5" x14ac:dyDescent="0.25"/>
  </sheetData>
  <sheetProtection algorithmName="SHA-512" hashValue="j6m45eHiu0aXz47dBxQImhGn/mY3Y3vdT+5xwew5+KhrGZwvn2VRHZ2zYc+THKLCrWqAwdf1Q5rLSosPvU9AMQ==" saltValue="eWjWkxLVe5K+wJ6DuaAuKQ==" spinCount="100000" sheet="1" objects="1" scenarios="1" selectLockedCells="1"/>
  <mergeCells count="6">
    <mergeCell ref="C17:F17"/>
    <mergeCell ref="C4:D4"/>
    <mergeCell ref="C5:D5"/>
    <mergeCell ref="C6:F6"/>
    <mergeCell ref="C13:F13"/>
    <mergeCell ref="C15:F15"/>
  </mergeCells>
  <conditionalFormatting sqref="C8:C9">
    <cfRule type="expression" dxfId="1" priority="33">
      <formula>#REF!="x"</formula>
    </cfRule>
    <cfRule type="cellIs" dxfId="0" priority="34" operator="equal">
      <formula>"x"</formula>
    </cfRule>
  </conditionalFormatting>
  <dataValidations count="4">
    <dataValidation type="list" allowBlank="1" showInputMessage="1" showErrorMessage="1" sqref="C4:D4" xr:uid="{1CC43965-A2FE-4169-821E-444730A861A3}">
      <formula1>List_geo_zone</formula1>
    </dataValidation>
    <dataValidation type="custom" showDropDown="1" showInputMessage="1" showErrorMessage="1" sqref="C8" xr:uid="{71BED568-A1EE-4108-9275-A4838D808488}">
      <formula1>OR(C8="",C8="x")</formula1>
    </dataValidation>
    <dataValidation type="custom" showDropDown="1" showInputMessage="1" showErrorMessage="1" sqref="C9" xr:uid="{4BD0C1BA-4F1E-435C-BDA7-9FE626AB0DFC}">
      <formula1>OR(C9="", C9="x")</formula1>
    </dataValidation>
    <dataValidation type="date" operator="greaterThan" allowBlank="1" showInputMessage="1" showErrorMessage="1" sqref="C11" xr:uid="{2247AB46-998C-453B-97E4-8FD10CEE512B}">
      <formula1>1</formula1>
    </dataValidation>
  </dataValidations>
  <pageMargins left="0.7" right="0.7" top="0.75" bottom="0.75" header="0.511811023622047" footer="0.511811023622047"/>
  <pageSetup orientation="portrait" horizontalDpi="300" verticalDpi="300"/>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C142"/>
  <sheetViews>
    <sheetView showGridLines="0" showRowColHeaders="0" zoomScaleNormal="100" workbookViewId="0">
      <selection activeCell="A2" sqref="A2"/>
    </sheetView>
  </sheetViews>
  <sheetFormatPr baseColWidth="10" defaultColWidth="0" defaultRowHeight="15" zeroHeight="1" x14ac:dyDescent="0.25"/>
  <cols>
    <col min="1" max="1" width="4.28515625" customWidth="1"/>
    <col min="2" max="2" width="128.140625" style="6" customWidth="1"/>
    <col min="3" max="3" width="4.28515625" customWidth="1"/>
    <col min="4" max="16384" width="8.85546875" hidden="1"/>
  </cols>
  <sheetData>
    <row r="1" spans="1:3" x14ac:dyDescent="0.25"/>
    <row r="2" spans="1:3" ht="29.25" customHeight="1" x14ac:dyDescent="0.25">
      <c r="A2" s="7"/>
      <c r="B2" s="58" t="s">
        <v>190</v>
      </c>
      <c r="C2" s="7"/>
    </row>
    <row r="3" spans="1:3" ht="68.25" customHeight="1" x14ac:dyDescent="0.25">
      <c r="B3" s="53" t="s">
        <v>191</v>
      </c>
    </row>
    <row r="4" spans="1:3" ht="18.75" customHeight="1" x14ac:dyDescent="0.25">
      <c r="B4" s="59" t="s">
        <v>192</v>
      </c>
    </row>
    <row r="5" spans="1:3" ht="16.5" customHeight="1" x14ac:dyDescent="0.25">
      <c r="B5" s="60"/>
    </row>
    <row r="6" spans="1:3" ht="44.25" customHeight="1" x14ac:dyDescent="0.25">
      <c r="B6" s="61" t="s">
        <v>193</v>
      </c>
    </row>
    <row r="7" spans="1:3" ht="14.25" customHeight="1" x14ac:dyDescent="0.25">
      <c r="B7" s="62"/>
    </row>
    <row r="8" spans="1:3" ht="79.5" customHeight="1" x14ac:dyDescent="0.25">
      <c r="B8" s="61" t="s">
        <v>194</v>
      </c>
    </row>
    <row r="9" spans="1:3" ht="14.25" customHeight="1" x14ac:dyDescent="0.25">
      <c r="B9" s="53" t="s">
        <v>195</v>
      </c>
    </row>
    <row r="10" spans="1:3" ht="14.25" customHeight="1" x14ac:dyDescent="0.25">
      <c r="B10" s="53" t="s">
        <v>196</v>
      </c>
    </row>
    <row r="11" spans="1:3" ht="14.25" customHeight="1" x14ac:dyDescent="0.25">
      <c r="B11" s="53" t="s">
        <v>197</v>
      </c>
    </row>
    <row r="12" spans="1:3" ht="14.25" customHeight="1" x14ac:dyDescent="0.25">
      <c r="B12" s="63" t="s">
        <v>198</v>
      </c>
    </row>
    <row r="13" spans="1:3" ht="14.25" customHeight="1" x14ac:dyDescent="0.25">
      <c r="B13" s="63" t="s">
        <v>199</v>
      </c>
    </row>
    <row r="14" spans="1:3" ht="14.25" customHeight="1" x14ac:dyDescent="0.25">
      <c r="B14" s="63" t="s">
        <v>200</v>
      </c>
    </row>
    <row r="15" spans="1:3" ht="14.25" customHeight="1" x14ac:dyDescent="0.25">
      <c r="B15" s="63" t="s">
        <v>201</v>
      </c>
    </row>
    <row r="16" spans="1:3" ht="14.25" customHeight="1" x14ac:dyDescent="0.25">
      <c r="B16" s="53" t="s">
        <v>202</v>
      </c>
    </row>
    <row r="17" spans="2:2" ht="14.25" customHeight="1" x14ac:dyDescent="0.25">
      <c r="B17" s="53" t="s">
        <v>203</v>
      </c>
    </row>
    <row r="18" spans="2:2" ht="14.25" customHeight="1" x14ac:dyDescent="0.25">
      <c r="B18" s="53" t="s">
        <v>204</v>
      </c>
    </row>
    <row r="19" spans="2:2" ht="44.25" customHeight="1" x14ac:dyDescent="0.25">
      <c r="B19" s="53" t="s">
        <v>205</v>
      </c>
    </row>
    <row r="20" spans="2:2" ht="14.25" customHeight="1" x14ac:dyDescent="0.25">
      <c r="B20" s="53"/>
    </row>
    <row r="21" spans="2:2" ht="29.25" customHeight="1" x14ac:dyDescent="0.25">
      <c r="B21" s="53" t="s">
        <v>206</v>
      </c>
    </row>
    <row r="22" spans="2:2" ht="14.25" customHeight="1" x14ac:dyDescent="0.25">
      <c r="B22" s="64"/>
    </row>
    <row r="23" spans="2:2" ht="58.5" customHeight="1" x14ac:dyDescent="0.25">
      <c r="B23" s="61" t="s">
        <v>207</v>
      </c>
    </row>
    <row r="24" spans="2:2" ht="14.25" customHeight="1" x14ac:dyDescent="0.25">
      <c r="B24" s="53"/>
    </row>
    <row r="25" spans="2:2" ht="14.25" customHeight="1" x14ac:dyDescent="0.25">
      <c r="B25" s="53" t="s">
        <v>208</v>
      </c>
    </row>
    <row r="26" spans="2:2" ht="14.25" customHeight="1" x14ac:dyDescent="0.25">
      <c r="B26" s="53"/>
    </row>
    <row r="27" spans="2:2" ht="29.25" customHeight="1" x14ac:dyDescent="0.25">
      <c r="B27" s="53" t="s">
        <v>209</v>
      </c>
    </row>
    <row r="28" spans="2:2" ht="29.25" customHeight="1" x14ac:dyDescent="0.25">
      <c r="B28" s="53" t="s">
        <v>210</v>
      </c>
    </row>
    <row r="29" spans="2:2" ht="29.25" customHeight="1" x14ac:dyDescent="0.25">
      <c r="B29" s="53" t="s">
        <v>211</v>
      </c>
    </row>
    <row r="30" spans="2:2" ht="14.25" customHeight="1" x14ac:dyDescent="0.25">
      <c r="B30" s="53" t="s">
        <v>212</v>
      </c>
    </row>
    <row r="31" spans="2:2" ht="29.25" customHeight="1" x14ac:dyDescent="0.25">
      <c r="B31" s="53" t="s">
        <v>213</v>
      </c>
    </row>
    <row r="32" spans="2:2" ht="29.25" customHeight="1" x14ac:dyDescent="0.25">
      <c r="B32" s="53" t="s">
        <v>214</v>
      </c>
    </row>
    <row r="33" spans="2:2" ht="58.5" customHeight="1" x14ac:dyDescent="0.25">
      <c r="B33" s="53" t="s">
        <v>215</v>
      </c>
    </row>
    <row r="34" spans="2:2" ht="14.25" customHeight="1" x14ac:dyDescent="0.25">
      <c r="B34" s="53"/>
    </row>
    <row r="35" spans="2:2" ht="14.25" customHeight="1" x14ac:dyDescent="0.25">
      <c r="B35" s="53" t="s">
        <v>216</v>
      </c>
    </row>
    <row r="36" spans="2:2" ht="14.25" customHeight="1" x14ac:dyDescent="0.25">
      <c r="B36" s="53"/>
    </row>
    <row r="37" spans="2:2" ht="29.25" customHeight="1" x14ac:dyDescent="0.25">
      <c r="B37" s="61" t="s">
        <v>217</v>
      </c>
    </row>
    <row r="38" spans="2:2" ht="14.25" customHeight="1" x14ac:dyDescent="0.25">
      <c r="B38" s="61"/>
    </row>
    <row r="39" spans="2:2" ht="94.5" customHeight="1" x14ac:dyDescent="0.25">
      <c r="B39" s="61" t="s">
        <v>218</v>
      </c>
    </row>
    <row r="40" spans="2:2" ht="29.25" customHeight="1" x14ac:dyDescent="0.25">
      <c r="B40" s="61" t="s">
        <v>219</v>
      </c>
    </row>
    <row r="41" spans="2:2" ht="12" customHeight="1" x14ac:dyDescent="0.25">
      <c r="B41" s="53"/>
    </row>
    <row r="42" spans="2:2" ht="29.25" customHeight="1" x14ac:dyDescent="0.25">
      <c r="B42" s="53" t="s">
        <v>220</v>
      </c>
    </row>
    <row r="43" spans="2:2" ht="11.25" customHeight="1" x14ac:dyDescent="0.25">
      <c r="B43" s="53"/>
    </row>
    <row r="44" spans="2:2" ht="44.25" customHeight="1" x14ac:dyDescent="0.25">
      <c r="B44" s="65" t="s">
        <v>221</v>
      </c>
    </row>
    <row r="45" spans="2:2" ht="12" customHeight="1" x14ac:dyDescent="0.25">
      <c r="B45" s="65"/>
    </row>
    <row r="46" spans="2:2" ht="14.25" customHeight="1" x14ac:dyDescent="0.25">
      <c r="B46" s="53" t="s">
        <v>222</v>
      </c>
    </row>
    <row r="47" spans="2:2" ht="14.25" customHeight="1" x14ac:dyDescent="0.25">
      <c r="B47" s="53"/>
    </row>
    <row r="48" spans="2:2" ht="42.75" customHeight="1" x14ac:dyDescent="0.25">
      <c r="B48" s="61" t="s">
        <v>223</v>
      </c>
    </row>
    <row r="49" spans="2:2" ht="62.25" customHeight="1" x14ac:dyDescent="0.25">
      <c r="B49" s="8" t="s">
        <v>224</v>
      </c>
    </row>
    <row r="50" spans="2:2" ht="15" customHeight="1" x14ac:dyDescent="0.25">
      <c r="B50" s="66"/>
    </row>
    <row r="51" spans="2:2" ht="18.75" customHeight="1" x14ac:dyDescent="0.25">
      <c r="B51" s="59" t="s">
        <v>225</v>
      </c>
    </row>
    <row r="52" spans="2:2" ht="15" customHeight="1" x14ac:dyDescent="0.25">
      <c r="B52" s="62"/>
    </row>
    <row r="53" spans="2:2" ht="29.25" customHeight="1" x14ac:dyDescent="0.25">
      <c r="B53" s="61" t="s">
        <v>226</v>
      </c>
    </row>
    <row r="54" spans="2:2" ht="44.25" customHeight="1" x14ac:dyDescent="0.25">
      <c r="B54" s="53" t="s">
        <v>227</v>
      </c>
    </row>
    <row r="55" spans="2:2" ht="6.75" customHeight="1" x14ac:dyDescent="0.25">
      <c r="B55" s="53"/>
    </row>
    <row r="56" spans="2:2" ht="29.25" customHeight="1" x14ac:dyDescent="0.25">
      <c r="B56" s="53" t="s">
        <v>228</v>
      </c>
    </row>
    <row r="57" spans="2:2" ht="52.5" customHeight="1" x14ac:dyDescent="0.25">
      <c r="B57" s="61" t="s">
        <v>229</v>
      </c>
    </row>
    <row r="58" spans="2:2" ht="66.75" customHeight="1" x14ac:dyDescent="0.25">
      <c r="B58" s="61" t="s">
        <v>230</v>
      </c>
    </row>
    <row r="59" spans="2:2" ht="29.25" customHeight="1" x14ac:dyDescent="0.25">
      <c r="B59" s="61" t="s">
        <v>231</v>
      </c>
    </row>
    <row r="60" spans="2:2" ht="18" customHeight="1" x14ac:dyDescent="0.25">
      <c r="B60" s="67"/>
    </row>
    <row r="61" spans="2:2" ht="18.75" customHeight="1" x14ac:dyDescent="0.25">
      <c r="B61" s="59" t="s">
        <v>232</v>
      </c>
    </row>
    <row r="62" spans="2:2" ht="15" customHeight="1" x14ac:dyDescent="0.25">
      <c r="B62" s="62"/>
    </row>
    <row r="63" spans="2:2" ht="14.25" customHeight="1" x14ac:dyDescent="0.25">
      <c r="B63" s="68" t="s">
        <v>233</v>
      </c>
    </row>
    <row r="64" spans="2:2" ht="12" customHeight="1" x14ac:dyDescent="0.25">
      <c r="B64" s="68"/>
    </row>
    <row r="65" spans="2:2" ht="45" customHeight="1" x14ac:dyDescent="0.25">
      <c r="B65" s="61" t="s">
        <v>234</v>
      </c>
    </row>
    <row r="66" spans="2:2" ht="14.25" customHeight="1" x14ac:dyDescent="0.25">
      <c r="B66" s="53" t="s">
        <v>235</v>
      </c>
    </row>
    <row r="67" spans="2:2" ht="14.25" customHeight="1" x14ac:dyDescent="0.25">
      <c r="B67" s="53" t="s">
        <v>236</v>
      </c>
    </row>
    <row r="68" spans="2:2" ht="29.25" customHeight="1" x14ac:dyDescent="0.25">
      <c r="B68" s="53" t="s">
        <v>237</v>
      </c>
    </row>
    <row r="69" spans="2:2" ht="14.25" customHeight="1" x14ac:dyDescent="0.25">
      <c r="B69" s="64"/>
    </row>
    <row r="70" spans="2:2" ht="14.25" customHeight="1" x14ac:dyDescent="0.25">
      <c r="B70" s="61" t="s">
        <v>238</v>
      </c>
    </row>
    <row r="71" spans="2:2" ht="14.25" customHeight="1" x14ac:dyDescent="0.25">
      <c r="B71" s="53" t="s">
        <v>239</v>
      </c>
    </row>
    <row r="72" spans="2:2" ht="14.25" customHeight="1" x14ac:dyDescent="0.25">
      <c r="B72" s="53" t="s">
        <v>240</v>
      </c>
    </row>
    <row r="73" spans="2:2" ht="14.25" customHeight="1" x14ac:dyDescent="0.25">
      <c r="B73" s="53" t="s">
        <v>241</v>
      </c>
    </row>
    <row r="74" spans="2:2" ht="14.25" customHeight="1" x14ac:dyDescent="0.25">
      <c r="B74" s="53"/>
    </row>
    <row r="75" spans="2:2" ht="23.25" customHeight="1" x14ac:dyDescent="0.25">
      <c r="B75" s="53" t="s">
        <v>242</v>
      </c>
    </row>
    <row r="76" spans="2:2" ht="14.25" customHeight="1" x14ac:dyDescent="0.25">
      <c r="B76" s="53" t="s">
        <v>243</v>
      </c>
    </row>
    <row r="77" spans="2:2" ht="14.25" customHeight="1" x14ac:dyDescent="0.25">
      <c r="B77" s="53" t="s">
        <v>244</v>
      </c>
    </row>
    <row r="78" spans="2:2" ht="14.25" customHeight="1" x14ac:dyDescent="0.25">
      <c r="B78" s="53" t="s">
        <v>245</v>
      </c>
    </row>
    <row r="79" spans="2:2" ht="14.25" customHeight="1" x14ac:dyDescent="0.25">
      <c r="B79" s="53" t="s">
        <v>246</v>
      </c>
    </row>
    <row r="80" spans="2:2" ht="14.25" customHeight="1" x14ac:dyDescent="0.25">
      <c r="B80" s="53" t="s">
        <v>247</v>
      </c>
    </row>
    <row r="81" spans="2:2" ht="14.25" customHeight="1" x14ac:dyDescent="0.25">
      <c r="B81" s="64"/>
    </row>
    <row r="82" spans="2:2" ht="14.25" customHeight="1" x14ac:dyDescent="0.25">
      <c r="B82" s="61" t="s">
        <v>248</v>
      </c>
    </row>
    <row r="83" spans="2:2" ht="14.25" customHeight="1" x14ac:dyDescent="0.25">
      <c r="B83" s="53" t="s">
        <v>249</v>
      </c>
    </row>
    <row r="84" spans="2:2" ht="29.25" customHeight="1" x14ac:dyDescent="0.25">
      <c r="B84" s="53" t="s">
        <v>250</v>
      </c>
    </row>
    <row r="85" spans="2:2" ht="29.25" customHeight="1" x14ac:dyDescent="0.25">
      <c r="B85" s="53" t="s">
        <v>251</v>
      </c>
    </row>
    <row r="86" spans="2:2" ht="14.25" customHeight="1" x14ac:dyDescent="0.25">
      <c r="B86" s="53" t="s">
        <v>252</v>
      </c>
    </row>
    <row r="87" spans="2:2" ht="14.25" customHeight="1" x14ac:dyDescent="0.25">
      <c r="B87" s="53"/>
    </row>
    <row r="88" spans="2:2" ht="29.25" customHeight="1" x14ac:dyDescent="0.25">
      <c r="B88" s="61" t="s">
        <v>253</v>
      </c>
    </row>
    <row r="89" spans="2:2" ht="14.25" customHeight="1" x14ac:dyDescent="0.25">
      <c r="B89" s="53"/>
    </row>
    <row r="90" spans="2:2" ht="90" customHeight="1" x14ac:dyDescent="0.25">
      <c r="B90" s="53" t="s">
        <v>254</v>
      </c>
    </row>
    <row r="91" spans="2:2" ht="18.75" customHeight="1" x14ac:dyDescent="0.25">
      <c r="B91" s="59" t="s">
        <v>255</v>
      </c>
    </row>
    <row r="92" spans="2:2" ht="15" customHeight="1" x14ac:dyDescent="0.25">
      <c r="B92" s="62"/>
    </row>
    <row r="93" spans="2:2" ht="23.25" customHeight="1" x14ac:dyDescent="0.25">
      <c r="B93" s="61" t="s">
        <v>256</v>
      </c>
    </row>
    <row r="94" spans="2:2" ht="14.25" customHeight="1" x14ac:dyDescent="0.25">
      <c r="B94" s="53"/>
    </row>
    <row r="95" spans="2:2" ht="14.25" customHeight="1" x14ac:dyDescent="0.25">
      <c r="B95" s="53" t="s">
        <v>257</v>
      </c>
    </row>
    <row r="96" spans="2:2" ht="14.25" customHeight="1" x14ac:dyDescent="0.25">
      <c r="B96" s="53" t="s">
        <v>258</v>
      </c>
    </row>
    <row r="97" spans="2:2" ht="44.25" customHeight="1" x14ac:dyDescent="0.25">
      <c r="B97" s="63" t="s">
        <v>259</v>
      </c>
    </row>
    <row r="98" spans="2:2" ht="14.25" customHeight="1" x14ac:dyDescent="0.25">
      <c r="B98" s="53" t="s">
        <v>260</v>
      </c>
    </row>
    <row r="99" spans="2:2" ht="14.25" customHeight="1" x14ac:dyDescent="0.25">
      <c r="B99" s="53" t="s">
        <v>261</v>
      </c>
    </row>
    <row r="100" spans="2:2" ht="14.25" customHeight="1" x14ac:dyDescent="0.25">
      <c r="B100" s="53"/>
    </row>
    <row r="101" spans="2:2" ht="29.25" customHeight="1" x14ac:dyDescent="0.25">
      <c r="B101" s="53" t="s">
        <v>262</v>
      </c>
    </row>
    <row r="102" spans="2:2" ht="14.25" customHeight="1" x14ac:dyDescent="0.25">
      <c r="B102" s="53"/>
    </row>
    <row r="103" spans="2:2" ht="14.25" customHeight="1" x14ac:dyDescent="0.25">
      <c r="B103" s="53" t="s">
        <v>263</v>
      </c>
    </row>
    <row r="104" spans="2:2" ht="14.25" customHeight="1" x14ac:dyDescent="0.25">
      <c r="B104" s="53" t="s">
        <v>264</v>
      </c>
    </row>
    <row r="105" spans="2:2" ht="29.25" customHeight="1" x14ac:dyDescent="0.25">
      <c r="B105" s="53" t="s">
        <v>265</v>
      </c>
    </row>
    <row r="106" spans="2:2" ht="14.25" customHeight="1" x14ac:dyDescent="0.25">
      <c r="B106" s="64"/>
    </row>
    <row r="107" spans="2:2" ht="56.25" customHeight="1" x14ac:dyDescent="0.25">
      <c r="B107" s="61" t="s">
        <v>266</v>
      </c>
    </row>
    <row r="108" spans="2:2" ht="54" customHeight="1" x14ac:dyDescent="0.25">
      <c r="B108" s="61" t="s">
        <v>267</v>
      </c>
    </row>
    <row r="109" spans="2:2" ht="14.25" customHeight="1" x14ac:dyDescent="0.25">
      <c r="B109" s="53"/>
    </row>
    <row r="110" spans="2:2" ht="29.25" customHeight="1" x14ac:dyDescent="0.25">
      <c r="B110" s="65" t="s">
        <v>268</v>
      </c>
    </row>
    <row r="111" spans="2:2" ht="14.25" customHeight="1" x14ac:dyDescent="0.25">
      <c r="B111" s="53" t="s">
        <v>269</v>
      </c>
    </row>
    <row r="112" spans="2:2" ht="14.25" customHeight="1" x14ac:dyDescent="0.25">
      <c r="B112" s="53" t="s">
        <v>270</v>
      </c>
    </row>
    <row r="113" spans="2:2" ht="14.25" customHeight="1" x14ac:dyDescent="0.25">
      <c r="B113" s="53" t="s">
        <v>271</v>
      </c>
    </row>
    <row r="114" spans="2:2" ht="14.25" customHeight="1" x14ac:dyDescent="0.25">
      <c r="B114" s="53" t="s">
        <v>272</v>
      </c>
    </row>
    <row r="115" spans="2:2" ht="9" customHeight="1" x14ac:dyDescent="0.25">
      <c r="B115" s="53"/>
    </row>
    <row r="116" spans="2:2" ht="81.75" customHeight="1" x14ac:dyDescent="0.25">
      <c r="B116" s="3" t="s">
        <v>273</v>
      </c>
    </row>
    <row r="117" spans="2:2" ht="15" customHeight="1" x14ac:dyDescent="0.25">
      <c r="B117" s="66"/>
    </row>
    <row r="118" spans="2:2" ht="18.75" customHeight="1" x14ac:dyDescent="0.25">
      <c r="B118" s="59" t="s">
        <v>274</v>
      </c>
    </row>
    <row r="119" spans="2:2" ht="15" customHeight="1" x14ac:dyDescent="0.25">
      <c r="B119" s="66"/>
    </row>
    <row r="120" spans="2:2" ht="58.5" customHeight="1" x14ac:dyDescent="0.25">
      <c r="B120" s="61" t="s">
        <v>275</v>
      </c>
    </row>
    <row r="121" spans="2:2" ht="14.25" customHeight="1" x14ac:dyDescent="0.25">
      <c r="B121" s="53"/>
    </row>
    <row r="122" spans="2:2" ht="60" customHeight="1" x14ac:dyDescent="0.25">
      <c r="B122" s="53" t="s">
        <v>276</v>
      </c>
    </row>
    <row r="123" spans="2:2" ht="28.5" customHeight="1" x14ac:dyDescent="0.25">
      <c r="B123" s="69" t="s">
        <v>277</v>
      </c>
    </row>
    <row r="124" spans="2:2" ht="3.75" customHeight="1" x14ac:dyDescent="0.25">
      <c r="B124" s="69"/>
    </row>
    <row r="125" spans="2:2" ht="29.25" customHeight="1" x14ac:dyDescent="0.25">
      <c r="B125" s="70" t="s">
        <v>278</v>
      </c>
    </row>
    <row r="126" spans="2:2" ht="15" customHeight="1" x14ac:dyDescent="0.25">
      <c r="B126" s="62"/>
    </row>
    <row r="127" spans="2:2" ht="18.75" customHeight="1" x14ac:dyDescent="0.25">
      <c r="B127" s="59" t="s">
        <v>279</v>
      </c>
    </row>
    <row r="128" spans="2:2" ht="15" customHeight="1" x14ac:dyDescent="0.25">
      <c r="B128" s="62"/>
    </row>
    <row r="129" spans="2:2" ht="84.75" customHeight="1" x14ac:dyDescent="0.25">
      <c r="B129" s="61" t="s">
        <v>280</v>
      </c>
    </row>
    <row r="130" spans="2:2" ht="57" customHeight="1" x14ac:dyDescent="0.25">
      <c r="B130" s="61" t="s">
        <v>281</v>
      </c>
    </row>
    <row r="131" spans="2:2" ht="73.5" customHeight="1" x14ac:dyDescent="0.25">
      <c r="B131" s="61" t="s">
        <v>282</v>
      </c>
    </row>
    <row r="132" spans="2:2" ht="15" customHeight="1" x14ac:dyDescent="0.25">
      <c r="B132" s="62"/>
    </row>
    <row r="133" spans="2:2" ht="18.75" customHeight="1" x14ac:dyDescent="0.25">
      <c r="B133" s="59" t="s">
        <v>283</v>
      </c>
    </row>
    <row r="134" spans="2:2" ht="15" customHeight="1" x14ac:dyDescent="0.25">
      <c r="B134" s="62"/>
    </row>
    <row r="135" spans="2:2" ht="44.25" customHeight="1" x14ac:dyDescent="0.25">
      <c r="B135" s="61" t="s">
        <v>284</v>
      </c>
    </row>
    <row r="136" spans="2:2" ht="14.25" customHeight="1" x14ac:dyDescent="0.25">
      <c r="B136" s="71"/>
    </row>
    <row r="137" spans="2:2" ht="29.25" customHeight="1" x14ac:dyDescent="0.25">
      <c r="B137" s="72" t="s">
        <v>285</v>
      </c>
    </row>
    <row r="138" spans="2:2" x14ac:dyDescent="0.25"/>
    <row r="139" spans="2:2" x14ac:dyDescent="0.25"/>
    <row r="140" spans="2:2" x14ac:dyDescent="0.25"/>
    <row r="141" spans="2:2" x14ac:dyDescent="0.25"/>
    <row r="142" spans="2:2" ht="14.25" customHeight="1" x14ac:dyDescent="0.25">
      <c r="B142" s="73"/>
    </row>
  </sheetData>
  <sheetProtection algorithmName="SHA-512" hashValue="MiMqP8+Mthv8w8IHCIJG2BeE2ozig+1ZNSKLbECuS4XBHqts7WhZbqjYf1ja6GwCPLJ7WN+QDATTzDQemRJu9w==" saltValue="VU0zOdEh61kwzWqUIXcSiA==" spinCount="100000" sheet="1" objects="1" scenarios="1" selectLockedCells="1"/>
  <hyperlinks>
    <hyperlink ref="B123" r:id="rId1" xr:uid="{00000000-0004-0000-0A00-000000000000}"/>
  </hyperlinks>
  <pageMargins left="0.7" right="0.7" top="0.75" bottom="0.75" header="0.511811023622047" footer="0.511811023622047"/>
  <pageSetup fitToHeight="0" orientation="portrait" horizontalDpi="300" verticalDpi="30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0A36-EF4F-4BFD-B8A5-73B7997317A0}">
  <sheetPr codeName="Feuil12"/>
  <dimension ref="B2:B10"/>
  <sheetViews>
    <sheetView showGridLines="0" showRowColHeaders="0" zoomScaleNormal="100" workbookViewId="0">
      <selection activeCell="B4" sqref="B4"/>
    </sheetView>
  </sheetViews>
  <sheetFormatPr baseColWidth="10" defaultColWidth="8.85546875" defaultRowHeight="15" x14ac:dyDescent="0.25"/>
  <cols>
    <col min="1" max="1" width="4" style="94" customWidth="1"/>
    <col min="2" max="2" width="67.7109375" style="94" customWidth="1"/>
    <col min="3" max="16384" width="8.85546875" style="94"/>
  </cols>
  <sheetData>
    <row r="2" spans="2:2" ht="22.5" x14ac:dyDescent="0.25">
      <c r="B2" s="93" t="s">
        <v>286</v>
      </c>
    </row>
    <row r="3" spans="2:2" ht="30" x14ac:dyDescent="0.25">
      <c r="B3" s="95" t="s">
        <v>287</v>
      </c>
    </row>
    <row r="4" spans="2:2" x14ac:dyDescent="0.25">
      <c r="B4" s="96"/>
    </row>
    <row r="9" spans="2:2" ht="8.25" customHeight="1" x14ac:dyDescent="0.25"/>
    <row r="10" spans="2:2" x14ac:dyDescent="0.25">
      <c r="B10" s="97" t="s">
        <v>288</v>
      </c>
    </row>
  </sheetData>
  <sheetProtection algorithmName="SHA-512" hashValue="amLgA9zRrV7lwRQskWelESKvD2lOxqdBKdrl6G72pJD/sFYcrY+LdI9L6VWAbhhDx4n2YACiZ+V9aQf+APZuBA==" saltValue="lyf+ftOq61e7X2P0e8gwXQ==" spinCount="100000" sheet="1" objects="1" scenarios="1" selectLockedCells="1"/>
  <pageMargins left="0.7" right="0.7" top="0.75" bottom="0.75" header="0.3" footer="0.3"/>
  <pageSetup orientation="portrait" horizontalDpi="200" verticalDpi="200" r:id="rId1"/>
  <drawing r:id="rId2"/>
  <legacyDrawing r:id="rId3"/>
  <oleObjects>
    <mc:AlternateContent xmlns:mc="http://schemas.openxmlformats.org/markup-compatibility/2006">
      <mc:Choice Requires="x14">
        <oleObject progId="Document" dvAspect="DVASPECT_ICON" shapeId="18433" r:id="rId4">
          <objectPr locked="0" defaultSize="0" r:id="rId5">
            <anchor moveWithCells="1">
              <from>
                <xdr:col>1</xdr:col>
                <xdr:colOff>9525</xdr:colOff>
                <xdr:row>4</xdr:row>
                <xdr:rowOff>9525</xdr:rowOff>
              </from>
              <to>
                <xdr:col>1</xdr:col>
                <xdr:colOff>923925</xdr:colOff>
                <xdr:row>7</xdr:row>
                <xdr:rowOff>123825</xdr:rowOff>
              </to>
            </anchor>
          </objectPr>
        </oleObject>
      </mc:Choice>
      <mc:Fallback>
        <oleObject progId="Document" dvAspect="DVASPECT_ICON" shapeId="18433"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I53"/>
  <sheetViews>
    <sheetView showRowColHeaders="0" zoomScaleNormal="100" workbookViewId="0">
      <selection activeCell="H53" sqref="H53"/>
    </sheetView>
  </sheetViews>
  <sheetFormatPr baseColWidth="10" defaultColWidth="11.5703125" defaultRowHeight="15" x14ac:dyDescent="0.25"/>
  <cols>
    <col min="1" max="2" width="15.7109375" customWidth="1"/>
    <col min="7" max="7" width="16.42578125" customWidth="1"/>
    <col min="9" max="9" width="11.5703125" customWidth="1"/>
  </cols>
  <sheetData>
    <row r="1" spans="1:9" ht="13.5" customHeight="1" x14ac:dyDescent="0.25">
      <c r="A1" t="s">
        <v>289</v>
      </c>
      <c r="B1" t="s">
        <v>290</v>
      </c>
      <c r="C1" t="s">
        <v>291</v>
      </c>
      <c r="D1" t="s">
        <v>292</v>
      </c>
      <c r="E1" t="s">
        <v>293</v>
      </c>
      <c r="F1" t="s">
        <v>294</v>
      </c>
      <c r="G1" t="s">
        <v>295</v>
      </c>
      <c r="H1" t="s">
        <v>296</v>
      </c>
      <c r="I1" t="s">
        <v>297</v>
      </c>
    </row>
    <row r="2" spans="1:9" ht="13.5" customHeight="1" x14ac:dyDescent="0.25">
      <c r="A2" t="s">
        <v>298</v>
      </c>
      <c r="B2" t="s">
        <v>299</v>
      </c>
      <c r="C2" t="s">
        <v>300</v>
      </c>
      <c r="D2" t="s">
        <v>301</v>
      </c>
      <c r="E2">
        <f t="shared" ref="E2:E51" ca="1" si="0">ROW(INDIRECT(D2))</f>
        <v>10</v>
      </c>
      <c r="F2">
        <f t="shared" ref="F2:F51" ca="1" si="1">COLUMN(INDIRECT(D2))</f>
        <v>18</v>
      </c>
      <c r="G2" t="str">
        <f t="shared" ref="G2:G47" ca="1" si="2">ADDRESS(E2,F2,,,C2)</f>
        <v>'Ind. 1'!$R$10</v>
      </c>
      <c r="H2" t="str">
        <f t="shared" ref="H2:H28" ca="1" si="3">IFERROR(VLOOKUP(INDIRECT(G2),maturity_source,2,FALSE()),"")</f>
        <v>m1</v>
      </c>
      <c r="I2" t="s">
        <v>302</v>
      </c>
    </row>
    <row r="3" spans="1:9" ht="13.5" customHeight="1" x14ac:dyDescent="0.25">
      <c r="A3" t="s">
        <v>298</v>
      </c>
      <c r="B3" t="s">
        <v>303</v>
      </c>
      <c r="C3" t="s">
        <v>304</v>
      </c>
      <c r="D3" t="s">
        <v>305</v>
      </c>
      <c r="E3">
        <f t="shared" ca="1" si="0"/>
        <v>9</v>
      </c>
      <c r="F3">
        <f t="shared" ca="1" si="1"/>
        <v>18</v>
      </c>
      <c r="G3" t="str">
        <f t="shared" ca="1" si="2"/>
        <v>'Ind. 2'!$R$9</v>
      </c>
      <c r="H3" t="str">
        <f t="shared" ca="1" si="3"/>
        <v>m1</v>
      </c>
      <c r="I3" t="s">
        <v>302</v>
      </c>
    </row>
    <row r="4" spans="1:9" ht="13.5" customHeight="1" x14ac:dyDescent="0.25">
      <c r="A4" t="s">
        <v>298</v>
      </c>
      <c r="B4" t="s">
        <v>306</v>
      </c>
      <c r="C4" t="s">
        <v>307</v>
      </c>
      <c r="D4" t="s">
        <v>301</v>
      </c>
      <c r="E4">
        <f t="shared" ca="1" si="0"/>
        <v>10</v>
      </c>
      <c r="F4">
        <f t="shared" ca="1" si="1"/>
        <v>18</v>
      </c>
      <c r="G4" t="str">
        <f t="shared" ca="1" si="2"/>
        <v>'Ind. 3'!$R$10</v>
      </c>
      <c r="H4" t="str">
        <f t="shared" ca="1" si="3"/>
        <v>m1</v>
      </c>
      <c r="I4" t="s">
        <v>302</v>
      </c>
    </row>
    <row r="5" spans="1:9" ht="13.5" customHeight="1" x14ac:dyDescent="0.25">
      <c r="A5" t="s">
        <v>298</v>
      </c>
      <c r="B5" t="s">
        <v>308</v>
      </c>
      <c r="C5" t="s">
        <v>309</v>
      </c>
      <c r="D5" t="s">
        <v>305</v>
      </c>
      <c r="E5">
        <f t="shared" ca="1" si="0"/>
        <v>9</v>
      </c>
      <c r="F5">
        <f t="shared" ca="1" si="1"/>
        <v>18</v>
      </c>
      <c r="G5" t="str">
        <f t="shared" ca="1" si="2"/>
        <v>'Ind. 4'!$R$9</v>
      </c>
      <c r="H5" t="str">
        <f t="shared" ca="1" si="3"/>
        <v>m1</v>
      </c>
      <c r="I5" t="s">
        <v>302</v>
      </c>
    </row>
    <row r="6" spans="1:9" ht="13.5" customHeight="1" x14ac:dyDescent="0.25">
      <c r="A6" t="s">
        <v>298</v>
      </c>
      <c r="B6" t="s">
        <v>310</v>
      </c>
      <c r="C6" t="s">
        <v>311</v>
      </c>
      <c r="D6" t="s">
        <v>312</v>
      </c>
      <c r="E6">
        <f t="shared" ca="1" si="0"/>
        <v>8</v>
      </c>
      <c r="F6">
        <f t="shared" ca="1" si="1"/>
        <v>18</v>
      </c>
      <c r="G6" t="str">
        <f t="shared" ca="1" si="2"/>
        <v>'Ind. 5'!$R$8</v>
      </c>
      <c r="H6" t="str">
        <f t="shared" ca="1" si="3"/>
        <v>m1</v>
      </c>
      <c r="I6" t="s">
        <v>302</v>
      </c>
    </row>
    <row r="7" spans="1:9" ht="13.5" customHeight="1" x14ac:dyDescent="0.25">
      <c r="A7" t="s">
        <v>298</v>
      </c>
      <c r="B7" t="s">
        <v>313</v>
      </c>
      <c r="C7" t="s">
        <v>314</v>
      </c>
      <c r="D7" t="s">
        <v>312</v>
      </c>
      <c r="E7">
        <f t="shared" ca="1" si="0"/>
        <v>8</v>
      </c>
      <c r="F7">
        <f t="shared" ca="1" si="1"/>
        <v>18</v>
      </c>
      <c r="G7" t="str">
        <f t="shared" ca="1" si="2"/>
        <v>'Ind. 6'!$R$8</v>
      </c>
      <c r="H7" t="str">
        <f t="shared" ca="1" si="3"/>
        <v>m1</v>
      </c>
      <c r="I7" t="s">
        <v>302</v>
      </c>
    </row>
    <row r="8" spans="1:9" ht="13.5" customHeight="1" x14ac:dyDescent="0.25">
      <c r="A8" t="s">
        <v>298</v>
      </c>
      <c r="B8" t="s">
        <v>315</v>
      </c>
      <c r="C8" t="s">
        <v>316</v>
      </c>
      <c r="D8" t="s">
        <v>312</v>
      </c>
      <c r="E8">
        <f t="shared" ca="1" si="0"/>
        <v>8</v>
      </c>
      <c r="F8">
        <f t="shared" ca="1" si="1"/>
        <v>18</v>
      </c>
      <c r="G8" t="str">
        <f t="shared" ca="1" si="2"/>
        <v>'Ind. 7'!$R$8</v>
      </c>
      <c r="H8" t="str">
        <f t="shared" ca="1" si="3"/>
        <v>m1</v>
      </c>
      <c r="I8" t="s">
        <v>302</v>
      </c>
    </row>
    <row r="9" spans="1:9" ht="13.5" customHeight="1" x14ac:dyDescent="0.25">
      <c r="A9" t="s">
        <v>298</v>
      </c>
      <c r="B9" t="s">
        <v>317</v>
      </c>
      <c r="C9" t="s">
        <v>300</v>
      </c>
      <c r="D9" t="s">
        <v>318</v>
      </c>
      <c r="E9">
        <f t="shared" ca="1" si="0"/>
        <v>5</v>
      </c>
      <c r="F9">
        <f t="shared" ca="1" si="1"/>
        <v>18</v>
      </c>
      <c r="G9" t="str">
        <f t="shared" ca="1" si="2"/>
        <v>'Ind. 1'!$R$5</v>
      </c>
      <c r="H9" t="str">
        <f t="shared" ca="1" si="3"/>
        <v>m1</v>
      </c>
      <c r="I9" t="s">
        <v>302</v>
      </c>
    </row>
    <row r="10" spans="1:9" ht="13.5" customHeight="1" x14ac:dyDescent="0.25">
      <c r="A10" t="s">
        <v>298</v>
      </c>
      <c r="B10" t="s">
        <v>319</v>
      </c>
      <c r="C10" t="s">
        <v>300</v>
      </c>
      <c r="D10" t="s">
        <v>320</v>
      </c>
      <c r="E10">
        <f t="shared" ca="1" si="0"/>
        <v>6</v>
      </c>
      <c r="F10">
        <f t="shared" ca="1" si="1"/>
        <v>18</v>
      </c>
      <c r="G10" t="str">
        <f t="shared" ca="1" si="2"/>
        <v>'Ind. 1'!$R$6</v>
      </c>
      <c r="H10" t="str">
        <f t="shared" ca="1" si="3"/>
        <v>m1</v>
      </c>
      <c r="I10" t="s">
        <v>302</v>
      </c>
    </row>
    <row r="11" spans="1:9" ht="13.5" customHeight="1" x14ac:dyDescent="0.25">
      <c r="A11" t="s">
        <v>298</v>
      </c>
      <c r="B11" t="s">
        <v>321</v>
      </c>
      <c r="C11" t="s">
        <v>300</v>
      </c>
      <c r="D11" t="s">
        <v>322</v>
      </c>
      <c r="E11">
        <f t="shared" ca="1" si="0"/>
        <v>7</v>
      </c>
      <c r="F11">
        <f t="shared" ca="1" si="1"/>
        <v>18</v>
      </c>
      <c r="G11" t="str">
        <f t="shared" ca="1" si="2"/>
        <v>'Ind. 1'!$R$7</v>
      </c>
      <c r="H11" t="str">
        <f t="shared" ca="1" si="3"/>
        <v>m1</v>
      </c>
      <c r="I11" t="s">
        <v>302</v>
      </c>
    </row>
    <row r="12" spans="1:9" ht="13.5" customHeight="1" x14ac:dyDescent="0.25">
      <c r="A12" t="s">
        <v>298</v>
      </c>
      <c r="B12" t="s">
        <v>323</v>
      </c>
      <c r="C12" t="s">
        <v>300</v>
      </c>
      <c r="D12" t="s">
        <v>312</v>
      </c>
      <c r="E12">
        <f t="shared" ca="1" si="0"/>
        <v>8</v>
      </c>
      <c r="F12">
        <f t="shared" ca="1" si="1"/>
        <v>18</v>
      </c>
      <c r="G12" t="str">
        <f t="shared" ca="1" si="2"/>
        <v>'Ind. 1'!$R$8</v>
      </c>
      <c r="H12" t="str">
        <f t="shared" ca="1" si="3"/>
        <v>m1</v>
      </c>
      <c r="I12" t="s">
        <v>302</v>
      </c>
    </row>
    <row r="13" spans="1:9" ht="13.5" customHeight="1" x14ac:dyDescent="0.25">
      <c r="A13" t="s">
        <v>298</v>
      </c>
      <c r="B13" t="s">
        <v>324</v>
      </c>
      <c r="C13" t="str">
        <f t="shared" ref="C13:C28" si="4">"Ind. "&amp;RIGHT(LEFT(B13,4),1)</f>
        <v>Ind. 2</v>
      </c>
      <c r="D13" t="s">
        <v>318</v>
      </c>
      <c r="E13">
        <f t="shared" ca="1" si="0"/>
        <v>5</v>
      </c>
      <c r="F13">
        <f t="shared" ca="1" si="1"/>
        <v>18</v>
      </c>
      <c r="G13" t="str">
        <f t="shared" ca="1" si="2"/>
        <v>'Ind. 2'!$R$5</v>
      </c>
      <c r="H13" t="str">
        <f t="shared" ca="1" si="3"/>
        <v>m1</v>
      </c>
      <c r="I13" t="s">
        <v>302</v>
      </c>
    </row>
    <row r="14" spans="1:9" ht="13.5" customHeight="1" x14ac:dyDescent="0.25">
      <c r="A14" t="s">
        <v>298</v>
      </c>
      <c r="B14" t="s">
        <v>325</v>
      </c>
      <c r="C14" t="str">
        <f t="shared" si="4"/>
        <v>Ind. 2</v>
      </c>
      <c r="D14" t="s">
        <v>320</v>
      </c>
      <c r="E14">
        <f t="shared" ca="1" si="0"/>
        <v>6</v>
      </c>
      <c r="F14">
        <f t="shared" ca="1" si="1"/>
        <v>18</v>
      </c>
      <c r="G14" t="str">
        <f t="shared" ca="1" si="2"/>
        <v>'Ind. 2'!$R$6</v>
      </c>
      <c r="H14" t="str">
        <f t="shared" ca="1" si="3"/>
        <v>m1</v>
      </c>
      <c r="I14" t="s">
        <v>302</v>
      </c>
    </row>
    <row r="15" spans="1:9" ht="13.5" customHeight="1" x14ac:dyDescent="0.25">
      <c r="A15" t="s">
        <v>298</v>
      </c>
      <c r="B15" t="s">
        <v>326</v>
      </c>
      <c r="C15" t="str">
        <f t="shared" si="4"/>
        <v>Ind. 2</v>
      </c>
      <c r="D15" t="s">
        <v>322</v>
      </c>
      <c r="E15">
        <f t="shared" ca="1" si="0"/>
        <v>7</v>
      </c>
      <c r="F15">
        <f t="shared" ca="1" si="1"/>
        <v>18</v>
      </c>
      <c r="G15" t="str">
        <f t="shared" ca="1" si="2"/>
        <v>'Ind. 2'!$R$7</v>
      </c>
      <c r="H15" t="str">
        <f t="shared" ca="1" si="3"/>
        <v>m1</v>
      </c>
      <c r="I15" t="s">
        <v>302</v>
      </c>
    </row>
    <row r="16" spans="1:9" ht="13.5" customHeight="1" x14ac:dyDescent="0.25">
      <c r="A16" t="s">
        <v>298</v>
      </c>
      <c r="B16" t="s">
        <v>327</v>
      </c>
      <c r="C16" t="str">
        <f t="shared" si="4"/>
        <v>Ind. 3</v>
      </c>
      <c r="D16" t="s">
        <v>318</v>
      </c>
      <c r="E16">
        <f t="shared" ca="1" si="0"/>
        <v>5</v>
      </c>
      <c r="F16">
        <f t="shared" ca="1" si="1"/>
        <v>18</v>
      </c>
      <c r="G16" t="str">
        <f t="shared" ca="1" si="2"/>
        <v>'Ind. 3'!$R$5</v>
      </c>
      <c r="H16" t="str">
        <f t="shared" ca="1" si="3"/>
        <v>m1</v>
      </c>
      <c r="I16" t="s">
        <v>302</v>
      </c>
    </row>
    <row r="17" spans="1:9" ht="13.5" customHeight="1" x14ac:dyDescent="0.25">
      <c r="A17" t="s">
        <v>298</v>
      </c>
      <c r="B17" t="s">
        <v>328</v>
      </c>
      <c r="C17" t="str">
        <f t="shared" si="4"/>
        <v>Ind. 3</v>
      </c>
      <c r="D17" t="s">
        <v>320</v>
      </c>
      <c r="E17">
        <f t="shared" ca="1" si="0"/>
        <v>6</v>
      </c>
      <c r="F17">
        <f t="shared" ca="1" si="1"/>
        <v>18</v>
      </c>
      <c r="G17" t="str">
        <f t="shared" ca="1" si="2"/>
        <v>'Ind. 3'!$R$6</v>
      </c>
      <c r="H17" t="str">
        <f t="shared" ca="1" si="3"/>
        <v>m1</v>
      </c>
      <c r="I17" t="s">
        <v>302</v>
      </c>
    </row>
    <row r="18" spans="1:9" ht="13.5" customHeight="1" x14ac:dyDescent="0.25">
      <c r="A18" t="s">
        <v>298</v>
      </c>
      <c r="B18" t="s">
        <v>329</v>
      </c>
      <c r="C18" t="str">
        <f t="shared" si="4"/>
        <v>Ind. 3</v>
      </c>
      <c r="D18" t="s">
        <v>322</v>
      </c>
      <c r="E18">
        <f t="shared" ca="1" si="0"/>
        <v>7</v>
      </c>
      <c r="F18">
        <f t="shared" ca="1" si="1"/>
        <v>18</v>
      </c>
      <c r="G18" t="str">
        <f t="shared" ca="1" si="2"/>
        <v>'Ind. 3'!$R$7</v>
      </c>
      <c r="H18" t="str">
        <f t="shared" ca="1" si="3"/>
        <v>m1</v>
      </c>
      <c r="I18" t="s">
        <v>302</v>
      </c>
    </row>
    <row r="19" spans="1:9" ht="13.5" customHeight="1" x14ac:dyDescent="0.25">
      <c r="A19" t="s">
        <v>298</v>
      </c>
      <c r="B19" t="s">
        <v>330</v>
      </c>
      <c r="C19" t="str">
        <f t="shared" si="4"/>
        <v>Ind. 3</v>
      </c>
      <c r="D19" t="s">
        <v>312</v>
      </c>
      <c r="E19">
        <f t="shared" ca="1" si="0"/>
        <v>8</v>
      </c>
      <c r="F19">
        <f t="shared" ca="1" si="1"/>
        <v>18</v>
      </c>
      <c r="G19" t="str">
        <f t="shared" ca="1" si="2"/>
        <v>'Ind. 3'!$R$8</v>
      </c>
      <c r="H19" t="str">
        <f t="shared" ca="1" si="3"/>
        <v>m1</v>
      </c>
      <c r="I19" t="s">
        <v>302</v>
      </c>
    </row>
    <row r="20" spans="1:9" ht="13.5" customHeight="1" x14ac:dyDescent="0.25">
      <c r="A20" t="s">
        <v>298</v>
      </c>
      <c r="B20" t="s">
        <v>331</v>
      </c>
      <c r="C20" t="str">
        <f t="shared" si="4"/>
        <v>Ind. 4</v>
      </c>
      <c r="D20" t="s">
        <v>318</v>
      </c>
      <c r="E20">
        <f t="shared" ca="1" si="0"/>
        <v>5</v>
      </c>
      <c r="F20">
        <f t="shared" ca="1" si="1"/>
        <v>18</v>
      </c>
      <c r="G20" t="str">
        <f t="shared" ca="1" si="2"/>
        <v>'Ind. 4'!$R$5</v>
      </c>
      <c r="H20" t="str">
        <f t="shared" ca="1" si="3"/>
        <v>m1</v>
      </c>
      <c r="I20" t="s">
        <v>302</v>
      </c>
    </row>
    <row r="21" spans="1:9" ht="13.5" customHeight="1" x14ac:dyDescent="0.25">
      <c r="A21" t="s">
        <v>298</v>
      </c>
      <c r="B21" t="s">
        <v>332</v>
      </c>
      <c r="C21" t="str">
        <f t="shared" si="4"/>
        <v>Ind. 4</v>
      </c>
      <c r="D21" t="s">
        <v>320</v>
      </c>
      <c r="E21">
        <f t="shared" ca="1" si="0"/>
        <v>6</v>
      </c>
      <c r="F21">
        <f t="shared" ca="1" si="1"/>
        <v>18</v>
      </c>
      <c r="G21" t="str">
        <f t="shared" ca="1" si="2"/>
        <v>'Ind. 4'!$R$6</v>
      </c>
      <c r="H21" t="str">
        <f t="shared" ca="1" si="3"/>
        <v>m1</v>
      </c>
      <c r="I21" t="s">
        <v>302</v>
      </c>
    </row>
    <row r="22" spans="1:9" ht="13.5" customHeight="1" x14ac:dyDescent="0.25">
      <c r="A22" t="s">
        <v>298</v>
      </c>
      <c r="B22" t="s">
        <v>333</v>
      </c>
      <c r="C22" t="str">
        <f t="shared" si="4"/>
        <v>Ind. 4</v>
      </c>
      <c r="D22" t="s">
        <v>322</v>
      </c>
      <c r="E22">
        <f t="shared" ca="1" si="0"/>
        <v>7</v>
      </c>
      <c r="F22">
        <f t="shared" ca="1" si="1"/>
        <v>18</v>
      </c>
      <c r="G22" t="str">
        <f t="shared" ca="1" si="2"/>
        <v>'Ind. 4'!$R$7</v>
      </c>
      <c r="H22" t="str">
        <f t="shared" ca="1" si="3"/>
        <v>m1</v>
      </c>
      <c r="I22" t="s">
        <v>302</v>
      </c>
    </row>
    <row r="23" spans="1:9" ht="13.5" customHeight="1" x14ac:dyDescent="0.25">
      <c r="A23" t="s">
        <v>298</v>
      </c>
      <c r="B23" t="s">
        <v>334</v>
      </c>
      <c r="C23" t="str">
        <f t="shared" si="4"/>
        <v>Ind. 5</v>
      </c>
      <c r="D23" t="s">
        <v>318</v>
      </c>
      <c r="E23">
        <f t="shared" ca="1" si="0"/>
        <v>5</v>
      </c>
      <c r="F23">
        <f t="shared" ca="1" si="1"/>
        <v>18</v>
      </c>
      <c r="G23" t="str">
        <f t="shared" ca="1" si="2"/>
        <v>'Ind. 5'!$R$5</v>
      </c>
      <c r="H23" t="str">
        <f t="shared" ca="1" si="3"/>
        <v>m1</v>
      </c>
      <c r="I23" t="s">
        <v>302</v>
      </c>
    </row>
    <row r="24" spans="1:9" ht="13.5" customHeight="1" x14ac:dyDescent="0.25">
      <c r="A24" t="s">
        <v>298</v>
      </c>
      <c r="B24" t="s">
        <v>335</v>
      </c>
      <c r="C24" t="str">
        <f t="shared" si="4"/>
        <v>Ind. 5</v>
      </c>
      <c r="D24" t="s">
        <v>320</v>
      </c>
      <c r="E24">
        <f t="shared" ca="1" si="0"/>
        <v>6</v>
      </c>
      <c r="F24">
        <f t="shared" ca="1" si="1"/>
        <v>18</v>
      </c>
      <c r="G24" t="str">
        <f t="shared" ca="1" si="2"/>
        <v>'Ind. 5'!$R$6</v>
      </c>
      <c r="H24" t="str">
        <f t="shared" ca="1" si="3"/>
        <v>m1</v>
      </c>
      <c r="I24" t="s">
        <v>302</v>
      </c>
    </row>
    <row r="25" spans="1:9" ht="13.5" customHeight="1" x14ac:dyDescent="0.25">
      <c r="A25" t="s">
        <v>298</v>
      </c>
      <c r="B25" t="s">
        <v>336</v>
      </c>
      <c r="C25" t="str">
        <f t="shared" si="4"/>
        <v>Ind. 6</v>
      </c>
      <c r="D25" t="s">
        <v>318</v>
      </c>
      <c r="E25">
        <f t="shared" ca="1" si="0"/>
        <v>5</v>
      </c>
      <c r="F25">
        <f t="shared" ca="1" si="1"/>
        <v>18</v>
      </c>
      <c r="G25" t="str">
        <f t="shared" ca="1" si="2"/>
        <v>'Ind. 6'!$R$5</v>
      </c>
      <c r="H25" t="str">
        <f t="shared" ca="1" si="3"/>
        <v>m1</v>
      </c>
      <c r="I25" t="s">
        <v>302</v>
      </c>
    </row>
    <row r="26" spans="1:9" ht="13.5" customHeight="1" x14ac:dyDescent="0.25">
      <c r="A26" t="s">
        <v>298</v>
      </c>
      <c r="B26" t="s">
        <v>337</v>
      </c>
      <c r="C26" t="str">
        <f t="shared" si="4"/>
        <v>Ind. 6</v>
      </c>
      <c r="D26" t="s">
        <v>320</v>
      </c>
      <c r="E26">
        <f t="shared" ca="1" si="0"/>
        <v>6</v>
      </c>
      <c r="F26">
        <f t="shared" ca="1" si="1"/>
        <v>18</v>
      </c>
      <c r="G26" t="str">
        <f t="shared" ca="1" si="2"/>
        <v>'Ind. 6'!$R$6</v>
      </c>
      <c r="H26" t="str">
        <f t="shared" ca="1" si="3"/>
        <v>m1</v>
      </c>
      <c r="I26" t="s">
        <v>302</v>
      </c>
    </row>
    <row r="27" spans="1:9" ht="13.5" customHeight="1" x14ac:dyDescent="0.25">
      <c r="A27" t="s">
        <v>298</v>
      </c>
      <c r="B27" t="s">
        <v>338</v>
      </c>
      <c r="C27" t="str">
        <f t="shared" si="4"/>
        <v>Ind. 7</v>
      </c>
      <c r="D27" t="s">
        <v>318</v>
      </c>
      <c r="E27">
        <f t="shared" ca="1" si="0"/>
        <v>5</v>
      </c>
      <c r="F27">
        <f t="shared" ca="1" si="1"/>
        <v>18</v>
      </c>
      <c r="G27" t="str">
        <f t="shared" ca="1" si="2"/>
        <v>'Ind. 7'!$R$5</v>
      </c>
      <c r="H27" t="str">
        <f t="shared" ca="1" si="3"/>
        <v>m1</v>
      </c>
      <c r="I27" t="s">
        <v>302</v>
      </c>
    </row>
    <row r="28" spans="1:9" ht="13.5" customHeight="1" x14ac:dyDescent="0.25">
      <c r="A28" t="s">
        <v>298</v>
      </c>
      <c r="B28" t="s">
        <v>339</v>
      </c>
      <c r="C28" t="str">
        <f t="shared" si="4"/>
        <v>Ind. 7</v>
      </c>
      <c r="D28" t="s">
        <v>320</v>
      </c>
      <c r="E28">
        <f t="shared" ca="1" si="0"/>
        <v>6</v>
      </c>
      <c r="F28">
        <f t="shared" ca="1" si="1"/>
        <v>18</v>
      </c>
      <c r="G28" t="str">
        <f t="shared" ca="1" si="2"/>
        <v>'Ind. 7'!$R$6</v>
      </c>
      <c r="H28" t="str">
        <f t="shared" ca="1" si="3"/>
        <v>m1</v>
      </c>
      <c r="I28" t="s">
        <v>302</v>
      </c>
    </row>
    <row r="29" spans="1:9" ht="13.5" customHeight="1" x14ac:dyDescent="0.25">
      <c r="A29" t="s">
        <v>298</v>
      </c>
      <c r="B29" t="s">
        <v>340</v>
      </c>
      <c r="C29" t="s">
        <v>375</v>
      </c>
      <c r="D29" t="s">
        <v>343</v>
      </c>
      <c r="E29">
        <f t="shared" ca="1" si="0"/>
        <v>94</v>
      </c>
      <c r="F29">
        <f t="shared" ca="1" si="1"/>
        <v>3</v>
      </c>
      <c r="G29" t="str">
        <f t="shared" ca="1" si="2"/>
        <v>Résumé!$C$94</v>
      </c>
      <c r="H29">
        <f t="shared" ref="H29:H51" ca="1" si="5">INDIRECT(G29)</f>
        <v>0</v>
      </c>
      <c r="I29" t="s">
        <v>341</v>
      </c>
    </row>
    <row r="30" spans="1:9" ht="13.5" customHeight="1" x14ac:dyDescent="0.25">
      <c r="A30" t="s">
        <v>298</v>
      </c>
      <c r="B30" t="s">
        <v>342</v>
      </c>
      <c r="C30" t="s">
        <v>375</v>
      </c>
      <c r="D30" t="s">
        <v>345</v>
      </c>
      <c r="E30">
        <f t="shared" ca="1" si="0"/>
        <v>95</v>
      </c>
      <c r="F30">
        <f t="shared" ca="1" si="1"/>
        <v>3</v>
      </c>
      <c r="G30" t="str">
        <f t="shared" ca="1" si="2"/>
        <v>Résumé!$C$95</v>
      </c>
      <c r="H30">
        <f t="shared" ca="1" si="5"/>
        <v>0</v>
      </c>
      <c r="I30" t="s">
        <v>341</v>
      </c>
    </row>
    <row r="31" spans="1:9" ht="13.5" customHeight="1" x14ac:dyDescent="0.25">
      <c r="A31" t="s">
        <v>298</v>
      </c>
      <c r="B31" t="s">
        <v>344</v>
      </c>
      <c r="C31" t="s">
        <v>375</v>
      </c>
      <c r="D31" t="s">
        <v>347</v>
      </c>
      <c r="E31">
        <f t="shared" ca="1" si="0"/>
        <v>96</v>
      </c>
      <c r="F31">
        <f t="shared" ca="1" si="1"/>
        <v>3</v>
      </c>
      <c r="G31" t="str">
        <f t="shared" ca="1" si="2"/>
        <v>Résumé!$C$96</v>
      </c>
      <c r="H31">
        <f t="shared" ca="1" si="5"/>
        <v>0</v>
      </c>
      <c r="I31" t="s">
        <v>341</v>
      </c>
    </row>
    <row r="32" spans="1:9" ht="13.5" customHeight="1" x14ac:dyDescent="0.25">
      <c r="A32" t="s">
        <v>298</v>
      </c>
      <c r="B32" t="s">
        <v>346</v>
      </c>
      <c r="C32" t="s">
        <v>375</v>
      </c>
      <c r="D32" t="s">
        <v>349</v>
      </c>
      <c r="E32">
        <f t="shared" ca="1" si="0"/>
        <v>97</v>
      </c>
      <c r="F32">
        <f t="shared" ca="1" si="1"/>
        <v>3</v>
      </c>
      <c r="G32" t="str">
        <f t="shared" ca="1" si="2"/>
        <v>Résumé!$C$97</v>
      </c>
      <c r="H32">
        <f t="shared" ca="1" si="5"/>
        <v>0</v>
      </c>
      <c r="I32" t="s">
        <v>341</v>
      </c>
    </row>
    <row r="33" spans="1:9" ht="13.5" customHeight="1" x14ac:dyDescent="0.25">
      <c r="A33" t="s">
        <v>298</v>
      </c>
      <c r="B33" t="s">
        <v>348</v>
      </c>
      <c r="C33" t="s">
        <v>375</v>
      </c>
      <c r="D33" t="s">
        <v>351</v>
      </c>
      <c r="E33">
        <f t="shared" ca="1" si="0"/>
        <v>98</v>
      </c>
      <c r="F33">
        <f t="shared" ca="1" si="1"/>
        <v>3</v>
      </c>
      <c r="G33" t="str">
        <f t="shared" ca="1" si="2"/>
        <v>Résumé!$C$98</v>
      </c>
      <c r="H33">
        <f t="shared" ca="1" si="5"/>
        <v>0</v>
      </c>
      <c r="I33" t="s">
        <v>341</v>
      </c>
    </row>
    <row r="34" spans="1:9" ht="13.5" customHeight="1" x14ac:dyDescent="0.25">
      <c r="A34" t="s">
        <v>298</v>
      </c>
      <c r="B34" t="s">
        <v>350</v>
      </c>
      <c r="C34" t="s">
        <v>375</v>
      </c>
      <c r="D34" t="s">
        <v>353</v>
      </c>
      <c r="E34">
        <f t="shared" ca="1" si="0"/>
        <v>99</v>
      </c>
      <c r="F34">
        <f t="shared" ca="1" si="1"/>
        <v>3</v>
      </c>
      <c r="G34" t="str">
        <f t="shared" ca="1" si="2"/>
        <v>Résumé!$C$99</v>
      </c>
      <c r="H34">
        <f t="shared" ca="1" si="5"/>
        <v>0</v>
      </c>
      <c r="I34" t="s">
        <v>341</v>
      </c>
    </row>
    <row r="35" spans="1:9" ht="13.5" customHeight="1" x14ac:dyDescent="0.25">
      <c r="A35" t="s">
        <v>298</v>
      </c>
      <c r="B35" t="s">
        <v>352</v>
      </c>
      <c r="C35" t="s">
        <v>375</v>
      </c>
      <c r="D35" t="s">
        <v>765</v>
      </c>
      <c r="E35">
        <f t="shared" ca="1" si="0"/>
        <v>100</v>
      </c>
      <c r="F35">
        <f t="shared" ca="1" si="1"/>
        <v>3</v>
      </c>
      <c r="G35" t="str">
        <f t="shared" ca="1" si="2"/>
        <v>Résumé!$C$100</v>
      </c>
      <c r="H35">
        <f t="shared" ca="1" si="5"/>
        <v>0</v>
      </c>
      <c r="I35" t="s">
        <v>341</v>
      </c>
    </row>
    <row r="36" spans="1:9" ht="13.5" customHeight="1" x14ac:dyDescent="0.25">
      <c r="A36" t="s">
        <v>298</v>
      </c>
      <c r="B36" t="s">
        <v>354</v>
      </c>
      <c r="C36" t="s">
        <v>300</v>
      </c>
      <c r="D36" t="s">
        <v>355</v>
      </c>
      <c r="E36">
        <f t="shared" ca="1" si="0"/>
        <v>12</v>
      </c>
      <c r="F36">
        <f t="shared" ca="1" si="1"/>
        <v>4</v>
      </c>
      <c r="G36" t="str">
        <f t="shared" ca="1" si="2"/>
        <v>'Ind. 1'!$D$12</v>
      </c>
      <c r="H36">
        <f t="shared" ca="1" si="5"/>
        <v>0</v>
      </c>
    </row>
    <row r="37" spans="1:9" ht="13.5" customHeight="1" x14ac:dyDescent="0.25">
      <c r="A37" t="s">
        <v>298</v>
      </c>
      <c r="B37" t="s">
        <v>356</v>
      </c>
      <c r="C37" t="s">
        <v>304</v>
      </c>
      <c r="D37" t="s">
        <v>357</v>
      </c>
      <c r="E37">
        <f t="shared" ca="1" si="0"/>
        <v>11</v>
      </c>
      <c r="F37">
        <f t="shared" ca="1" si="1"/>
        <v>4</v>
      </c>
      <c r="G37" t="str">
        <f t="shared" ca="1" si="2"/>
        <v>'Ind. 2'!$D$11</v>
      </c>
      <c r="H37">
        <f t="shared" ca="1" si="5"/>
        <v>0</v>
      </c>
    </row>
    <row r="38" spans="1:9" ht="13.5" customHeight="1" x14ac:dyDescent="0.25">
      <c r="A38" t="s">
        <v>298</v>
      </c>
      <c r="B38" t="s">
        <v>358</v>
      </c>
      <c r="C38" t="s">
        <v>307</v>
      </c>
      <c r="D38" t="s">
        <v>355</v>
      </c>
      <c r="E38">
        <f t="shared" ca="1" si="0"/>
        <v>12</v>
      </c>
      <c r="F38">
        <f t="shared" ca="1" si="1"/>
        <v>4</v>
      </c>
      <c r="G38" t="str">
        <f t="shared" ca="1" si="2"/>
        <v>'Ind. 3'!$D$12</v>
      </c>
      <c r="H38">
        <f t="shared" ca="1" si="5"/>
        <v>0</v>
      </c>
    </row>
    <row r="39" spans="1:9" ht="13.5" customHeight="1" x14ac:dyDescent="0.25">
      <c r="A39" t="s">
        <v>298</v>
      </c>
      <c r="B39" t="s">
        <v>359</v>
      </c>
      <c r="C39" t="s">
        <v>309</v>
      </c>
      <c r="D39" t="s">
        <v>357</v>
      </c>
      <c r="E39">
        <f t="shared" ca="1" si="0"/>
        <v>11</v>
      </c>
      <c r="F39">
        <f t="shared" ca="1" si="1"/>
        <v>4</v>
      </c>
      <c r="G39" t="str">
        <f t="shared" ca="1" si="2"/>
        <v>'Ind. 4'!$D$11</v>
      </c>
      <c r="H39">
        <f t="shared" ca="1" si="5"/>
        <v>0</v>
      </c>
    </row>
    <row r="40" spans="1:9" ht="13.5" customHeight="1" x14ac:dyDescent="0.25">
      <c r="A40" t="s">
        <v>298</v>
      </c>
      <c r="B40" t="s">
        <v>360</v>
      </c>
      <c r="C40" t="s">
        <v>311</v>
      </c>
      <c r="D40" t="s">
        <v>361</v>
      </c>
      <c r="E40">
        <f t="shared" ca="1" si="0"/>
        <v>10</v>
      </c>
      <c r="F40">
        <f t="shared" ca="1" si="1"/>
        <v>4</v>
      </c>
      <c r="G40" t="str">
        <f t="shared" ca="1" si="2"/>
        <v>'Ind. 5'!$D$10</v>
      </c>
      <c r="H40">
        <f t="shared" ca="1" si="5"/>
        <v>0</v>
      </c>
    </row>
    <row r="41" spans="1:9" ht="13.5" customHeight="1" x14ac:dyDescent="0.25">
      <c r="A41" t="s">
        <v>298</v>
      </c>
      <c r="B41" t="s">
        <v>362</v>
      </c>
      <c r="C41" t="s">
        <v>314</v>
      </c>
      <c r="D41" t="s">
        <v>361</v>
      </c>
      <c r="E41">
        <f t="shared" ca="1" si="0"/>
        <v>10</v>
      </c>
      <c r="F41">
        <f t="shared" ca="1" si="1"/>
        <v>4</v>
      </c>
      <c r="G41" t="str">
        <f t="shared" ca="1" si="2"/>
        <v>'Ind. 6'!$D$10</v>
      </c>
      <c r="H41">
        <f t="shared" ca="1" si="5"/>
        <v>0</v>
      </c>
    </row>
    <row r="42" spans="1:9" ht="13.5" customHeight="1" x14ac:dyDescent="0.25">
      <c r="A42" t="s">
        <v>298</v>
      </c>
      <c r="B42" t="s">
        <v>363</v>
      </c>
      <c r="C42" t="s">
        <v>316</v>
      </c>
      <c r="D42" t="s">
        <v>361</v>
      </c>
      <c r="E42">
        <f t="shared" ca="1" si="0"/>
        <v>10</v>
      </c>
      <c r="F42">
        <f t="shared" ca="1" si="1"/>
        <v>4</v>
      </c>
      <c r="G42" t="str">
        <f t="shared" ca="1" si="2"/>
        <v>'Ind. 7'!$D$10</v>
      </c>
      <c r="H42">
        <f t="shared" ca="1" si="5"/>
        <v>0</v>
      </c>
    </row>
    <row r="43" spans="1:9" ht="13.5" customHeight="1" x14ac:dyDescent="0.25">
      <c r="A43" t="s">
        <v>364</v>
      </c>
      <c r="B43" t="s">
        <v>365</v>
      </c>
      <c r="C43" t="s">
        <v>375</v>
      </c>
      <c r="D43" t="s">
        <v>366</v>
      </c>
      <c r="E43">
        <f t="shared" ca="1" si="0"/>
        <v>6</v>
      </c>
      <c r="F43">
        <f t="shared" ca="1" si="1"/>
        <v>3</v>
      </c>
      <c r="G43" t="str">
        <f t="shared" ca="1" si="2"/>
        <v>Résumé!$C$6</v>
      </c>
      <c r="H43">
        <f t="shared" ca="1" si="5"/>
        <v>0</v>
      </c>
    </row>
    <row r="44" spans="1:9" ht="13.5" customHeight="1" x14ac:dyDescent="0.25">
      <c r="A44" t="s">
        <v>364</v>
      </c>
      <c r="B44" t="s">
        <v>367</v>
      </c>
      <c r="C44" t="s">
        <v>375</v>
      </c>
      <c r="D44" t="s">
        <v>756</v>
      </c>
      <c r="E44">
        <f t="shared" ca="1" si="0"/>
        <v>11</v>
      </c>
      <c r="F44">
        <f t="shared" ca="1" si="1"/>
        <v>3</v>
      </c>
      <c r="G44" t="str">
        <f t="shared" ca="1" si="2"/>
        <v>Résumé!$C$11</v>
      </c>
      <c r="H44" s="74">
        <f t="shared" ca="1" si="5"/>
        <v>0</v>
      </c>
    </row>
    <row r="45" spans="1:9" ht="13.5" customHeight="1" x14ac:dyDescent="0.25">
      <c r="A45" t="s">
        <v>364</v>
      </c>
      <c r="B45" t="s">
        <v>368</v>
      </c>
      <c r="C45" t="s">
        <v>375</v>
      </c>
      <c r="D45" t="s">
        <v>369</v>
      </c>
      <c r="E45">
        <f t="shared" ca="1" si="0"/>
        <v>4</v>
      </c>
      <c r="F45">
        <f t="shared" ca="1" si="1"/>
        <v>6</v>
      </c>
      <c r="G45" t="str">
        <f t="shared" ca="1" si="2"/>
        <v>Résumé!$F$4</v>
      </c>
      <c r="H45" t="str">
        <f t="shared" ca="1" si="5"/>
        <v/>
      </c>
    </row>
    <row r="46" spans="1:9" ht="13.5" customHeight="1" x14ac:dyDescent="0.25">
      <c r="A46" t="s">
        <v>364</v>
      </c>
      <c r="B46" t="s">
        <v>757</v>
      </c>
      <c r="C46" t="s">
        <v>375</v>
      </c>
      <c r="D46" t="s">
        <v>758</v>
      </c>
      <c r="E46">
        <f t="shared" ca="1" si="0"/>
        <v>8</v>
      </c>
      <c r="F46">
        <f t="shared" ca="1" si="1"/>
        <v>3</v>
      </c>
      <c r="G46" t="str">
        <f t="shared" ca="1" si="2"/>
        <v>Résumé!$C$8</v>
      </c>
      <c r="H46">
        <f t="shared" ca="1" si="5"/>
        <v>0</v>
      </c>
    </row>
    <row r="47" spans="1:9" ht="13.5" customHeight="1" x14ac:dyDescent="0.25">
      <c r="A47" t="s">
        <v>364</v>
      </c>
      <c r="B47" t="s">
        <v>759</v>
      </c>
      <c r="C47" t="s">
        <v>375</v>
      </c>
      <c r="D47" t="s">
        <v>760</v>
      </c>
      <c r="E47">
        <f t="shared" ca="1" si="0"/>
        <v>9</v>
      </c>
      <c r="F47">
        <f t="shared" ca="1" si="1"/>
        <v>3</v>
      </c>
      <c r="G47" t="str">
        <f t="shared" ca="1" si="2"/>
        <v>Résumé!$C$9</v>
      </c>
      <c r="H47">
        <f t="shared" ca="1" si="5"/>
        <v>0</v>
      </c>
    </row>
    <row r="48" spans="1:9" ht="13.5" customHeight="1" x14ac:dyDescent="0.25">
      <c r="A48" t="s">
        <v>364</v>
      </c>
      <c r="B48" t="s">
        <v>761</v>
      </c>
      <c r="C48" t="s">
        <v>375</v>
      </c>
      <c r="D48" s="100" t="s">
        <v>750</v>
      </c>
      <c r="E48" s="100" t="s">
        <v>750</v>
      </c>
      <c r="F48" s="100" t="s">
        <v>750</v>
      </c>
      <c r="G48" s="100" t="s">
        <v>750</v>
      </c>
      <c r="H48" s="100" t="str">
        <f ca="1">IF(H46="x",IF(H47="x","None","self"),IF(H47="x","external","None"))</f>
        <v>None</v>
      </c>
    </row>
    <row r="49" spans="1:9" ht="79.5" customHeight="1" x14ac:dyDescent="0.25">
      <c r="A49" t="s">
        <v>364</v>
      </c>
      <c r="B49" t="s">
        <v>370</v>
      </c>
      <c r="C49" t="s">
        <v>375</v>
      </c>
      <c r="D49" t="s">
        <v>762</v>
      </c>
      <c r="E49">
        <f t="shared" ca="1" si="0"/>
        <v>13</v>
      </c>
      <c r="F49">
        <f t="shared" ca="1" si="1"/>
        <v>3</v>
      </c>
      <c r="G49" t="str">
        <f t="shared" ref="G49:G51" ca="1" si="6">ADDRESS(E49,F49,,,C49)</f>
        <v>Résumé!$C$13</v>
      </c>
      <c r="H49">
        <f t="shared" ca="1" si="5"/>
        <v>0</v>
      </c>
    </row>
    <row r="50" spans="1:9" ht="13.5" customHeight="1" x14ac:dyDescent="0.25">
      <c r="A50" t="s">
        <v>364</v>
      </c>
      <c r="B50" t="s">
        <v>371</v>
      </c>
      <c r="C50" t="s">
        <v>375</v>
      </c>
      <c r="D50" t="s">
        <v>763</v>
      </c>
      <c r="E50">
        <f t="shared" ca="1" si="0"/>
        <v>15</v>
      </c>
      <c r="F50">
        <f t="shared" ca="1" si="1"/>
        <v>3</v>
      </c>
      <c r="G50" t="str">
        <f t="shared" ca="1" si="6"/>
        <v>Résumé!$C$15</v>
      </c>
      <c r="H50">
        <f t="shared" ca="1" si="5"/>
        <v>0</v>
      </c>
    </row>
    <row r="51" spans="1:9" x14ac:dyDescent="0.25">
      <c r="A51" t="s">
        <v>364</v>
      </c>
      <c r="B51" t="s">
        <v>372</v>
      </c>
      <c r="C51" t="s">
        <v>375</v>
      </c>
      <c r="D51" t="s">
        <v>764</v>
      </c>
      <c r="E51">
        <f t="shared" ca="1" si="0"/>
        <v>17</v>
      </c>
      <c r="F51">
        <f t="shared" ca="1" si="1"/>
        <v>3</v>
      </c>
      <c r="G51" t="str">
        <f t="shared" ca="1" si="6"/>
        <v>Résumé!$C$17</v>
      </c>
      <c r="H51">
        <f t="shared" ca="1" si="5"/>
        <v>0</v>
      </c>
    </row>
    <row r="52" spans="1:9" ht="105" x14ac:dyDescent="0.25">
      <c r="A52" t="s">
        <v>298</v>
      </c>
      <c r="B52" t="s">
        <v>373</v>
      </c>
      <c r="H52" s="6" t="s">
        <v>767</v>
      </c>
      <c r="I52" t="s">
        <v>766</v>
      </c>
    </row>
    <row r="53" spans="1:9" x14ac:dyDescent="0.25">
      <c r="A53" t="s">
        <v>298</v>
      </c>
      <c r="B53" t="s">
        <v>374</v>
      </c>
      <c r="H53" t="s">
        <v>751</v>
      </c>
    </row>
  </sheetData>
  <sheetProtection algorithmName="SHA-512" hashValue="Xk5DhqAD0nWoAc6GCf75SfuROoCslmcd7qZxP4+w9a/qAeuFRdbMfyoKedBtBhf03DZNvA2+8arcevQwblbIhA==" saltValue="StKC/gC10nmeLWnEDacfRQ==" spinCount="100000" sheet="1" objects="1" scenarios="1" selectLockedCells="1"/>
  <pageMargins left="0.78749999999999998" right="0.78749999999999998" top="1.05277777777778" bottom="1.05277777777778" header="0.78749999999999998" footer="0.78749999999999998"/>
  <pageSetup paperSize="9" orientation="portrait" horizontalDpi="300" verticalDpi="300"/>
  <headerFooter>
    <oddHeader>&amp;C&amp;"Times New Roman,Normal"&amp;12 &amp;Kffffff&amp;A</oddHeader>
    <oddFooter>&amp;C&amp;"Times New Roman,Normal"&amp;12 &amp;KffffffPage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J183"/>
  <sheetViews>
    <sheetView showRowColHeaders="0" zoomScaleNormal="100" workbookViewId="0">
      <selection activeCell="O51" sqref="O51"/>
    </sheetView>
  </sheetViews>
  <sheetFormatPr baseColWidth="10" defaultColWidth="11.5703125" defaultRowHeight="15" x14ac:dyDescent="0.25"/>
  <cols>
    <col min="1" max="1" width="46.5703125" customWidth="1"/>
    <col min="2" max="2" width="14.85546875" customWidth="1"/>
  </cols>
  <sheetData>
    <row r="1" spans="1:10" ht="15" customHeight="1" x14ac:dyDescent="0.25">
      <c r="A1" s="75" t="s">
        <v>377</v>
      </c>
      <c r="B1" s="75" t="s">
        <v>378</v>
      </c>
      <c r="F1" s="75" t="s">
        <v>379</v>
      </c>
      <c r="G1" s="75" t="s">
        <v>380</v>
      </c>
      <c r="J1" s="75"/>
    </row>
    <row r="2" spans="1:10" ht="13.5" customHeight="1" x14ac:dyDescent="0.25">
      <c r="A2" t="s">
        <v>381</v>
      </c>
      <c r="B2" t="s">
        <v>382</v>
      </c>
      <c r="F2" t="s">
        <v>29</v>
      </c>
      <c r="G2" t="s">
        <v>383</v>
      </c>
    </row>
    <row r="3" spans="1:10" ht="13.5" customHeight="1" x14ac:dyDescent="0.25">
      <c r="A3" t="s">
        <v>384</v>
      </c>
      <c r="B3" t="s">
        <v>385</v>
      </c>
      <c r="F3" t="s">
        <v>30</v>
      </c>
      <c r="G3" t="s">
        <v>386</v>
      </c>
    </row>
    <row r="4" spans="1:10" ht="13.5" customHeight="1" x14ac:dyDescent="0.25">
      <c r="A4" t="s">
        <v>387</v>
      </c>
      <c r="B4" t="s">
        <v>388</v>
      </c>
      <c r="F4" t="s">
        <v>31</v>
      </c>
      <c r="G4" t="s">
        <v>389</v>
      </c>
    </row>
    <row r="5" spans="1:10" ht="13.5" customHeight="1" x14ac:dyDescent="0.25">
      <c r="A5" t="s">
        <v>390</v>
      </c>
      <c r="B5" t="s">
        <v>391</v>
      </c>
      <c r="F5" t="s">
        <v>32</v>
      </c>
      <c r="G5" t="s">
        <v>392</v>
      </c>
    </row>
    <row r="6" spans="1:10" ht="13.5" customHeight="1" x14ac:dyDescent="0.25">
      <c r="A6" t="s">
        <v>393</v>
      </c>
      <c r="B6" t="s">
        <v>394</v>
      </c>
      <c r="F6" t="s">
        <v>33</v>
      </c>
      <c r="G6" t="s">
        <v>395</v>
      </c>
    </row>
    <row r="7" spans="1:10" ht="15" customHeight="1" x14ac:dyDescent="0.25">
      <c r="A7" t="s">
        <v>396</v>
      </c>
      <c r="B7" t="s">
        <v>397</v>
      </c>
    </row>
    <row r="8" spans="1:10" ht="15" customHeight="1" x14ac:dyDescent="0.25">
      <c r="A8" t="s">
        <v>398</v>
      </c>
      <c r="B8" t="s">
        <v>399</v>
      </c>
    </row>
    <row r="9" spans="1:10" ht="15" customHeight="1" x14ac:dyDescent="0.25">
      <c r="A9" t="s">
        <v>400</v>
      </c>
      <c r="B9" t="s">
        <v>401</v>
      </c>
    </row>
    <row r="10" spans="1:10" ht="15" customHeight="1" x14ac:dyDescent="0.25">
      <c r="A10" t="s">
        <v>402</v>
      </c>
      <c r="B10" t="s">
        <v>403</v>
      </c>
    </row>
    <row r="11" spans="1:10" ht="15" customHeight="1" x14ac:dyDescent="0.25">
      <c r="A11" t="s">
        <v>404</v>
      </c>
      <c r="B11" t="s">
        <v>405</v>
      </c>
    </row>
    <row r="12" spans="1:10" ht="13.5" customHeight="1" x14ac:dyDescent="0.25">
      <c r="A12" t="s">
        <v>406</v>
      </c>
      <c r="B12" t="s">
        <v>407</v>
      </c>
    </row>
    <row r="13" spans="1:10" ht="15" customHeight="1" x14ac:dyDescent="0.25">
      <c r="A13" t="s">
        <v>408</v>
      </c>
      <c r="B13" t="s">
        <v>409</v>
      </c>
    </row>
    <row r="14" spans="1:10" ht="15" customHeight="1" x14ac:dyDescent="0.25">
      <c r="A14" t="s">
        <v>410</v>
      </c>
      <c r="B14" t="s">
        <v>411</v>
      </c>
    </row>
    <row r="15" spans="1:10" ht="15" customHeight="1" x14ac:dyDescent="0.25">
      <c r="A15" t="s">
        <v>412</v>
      </c>
      <c r="B15" t="s">
        <v>413</v>
      </c>
    </row>
    <row r="16" spans="1:10" ht="15" customHeight="1" x14ac:dyDescent="0.25">
      <c r="A16" t="s">
        <v>414</v>
      </c>
      <c r="B16" t="s">
        <v>415</v>
      </c>
    </row>
    <row r="17" spans="1:2" ht="15" customHeight="1" x14ac:dyDescent="0.25">
      <c r="A17" t="s">
        <v>416</v>
      </c>
      <c r="B17" t="s">
        <v>417</v>
      </c>
    </row>
    <row r="18" spans="1:2" ht="15" customHeight="1" x14ac:dyDescent="0.25">
      <c r="A18" t="s">
        <v>418</v>
      </c>
      <c r="B18" t="s">
        <v>419</v>
      </c>
    </row>
    <row r="19" spans="1:2" ht="15" customHeight="1" x14ac:dyDescent="0.25">
      <c r="A19" t="s">
        <v>420</v>
      </c>
      <c r="B19" t="s">
        <v>421</v>
      </c>
    </row>
    <row r="20" spans="1:2" ht="15" customHeight="1" x14ac:dyDescent="0.25">
      <c r="A20" t="s">
        <v>422</v>
      </c>
      <c r="B20" t="s">
        <v>423</v>
      </c>
    </row>
    <row r="21" spans="1:2" ht="15" customHeight="1" x14ac:dyDescent="0.25">
      <c r="A21" t="s">
        <v>424</v>
      </c>
      <c r="B21" t="s">
        <v>425</v>
      </c>
    </row>
    <row r="22" spans="1:2" ht="15" customHeight="1" x14ac:dyDescent="0.25">
      <c r="A22" t="s">
        <v>426</v>
      </c>
      <c r="B22" t="s">
        <v>427</v>
      </c>
    </row>
    <row r="23" spans="1:2" ht="15" customHeight="1" x14ac:dyDescent="0.25">
      <c r="A23" t="s">
        <v>428</v>
      </c>
      <c r="B23" t="s">
        <v>429</v>
      </c>
    </row>
    <row r="24" spans="1:2" ht="15" customHeight="1" x14ac:dyDescent="0.25">
      <c r="A24" t="s">
        <v>430</v>
      </c>
      <c r="B24" t="s">
        <v>431</v>
      </c>
    </row>
    <row r="25" spans="1:2" ht="15" customHeight="1" x14ac:dyDescent="0.25">
      <c r="A25" t="s">
        <v>432</v>
      </c>
      <c r="B25" t="s">
        <v>433</v>
      </c>
    </row>
    <row r="26" spans="1:2" ht="15" customHeight="1" x14ac:dyDescent="0.25">
      <c r="A26" t="s">
        <v>434</v>
      </c>
      <c r="B26" t="s">
        <v>435</v>
      </c>
    </row>
    <row r="27" spans="1:2" ht="15" customHeight="1" x14ac:dyDescent="0.25">
      <c r="A27" t="s">
        <v>436</v>
      </c>
      <c r="B27" t="s">
        <v>437</v>
      </c>
    </row>
    <row r="28" spans="1:2" ht="15" customHeight="1" x14ac:dyDescent="0.25">
      <c r="A28" t="s">
        <v>438</v>
      </c>
      <c r="B28" t="s">
        <v>439</v>
      </c>
    </row>
    <row r="29" spans="1:2" ht="15" customHeight="1" x14ac:dyDescent="0.25">
      <c r="A29" t="s">
        <v>440</v>
      </c>
      <c r="B29" t="s">
        <v>441</v>
      </c>
    </row>
    <row r="30" spans="1:2" ht="15" customHeight="1" x14ac:dyDescent="0.25">
      <c r="A30" t="s">
        <v>442</v>
      </c>
      <c r="B30" t="s">
        <v>443</v>
      </c>
    </row>
    <row r="31" spans="1:2" ht="15" customHeight="1" x14ac:dyDescent="0.25">
      <c r="A31" t="s">
        <v>444</v>
      </c>
      <c r="B31" t="s">
        <v>445</v>
      </c>
    </row>
    <row r="32" spans="1:2" ht="15" customHeight="1" x14ac:dyDescent="0.25">
      <c r="A32" t="s">
        <v>446</v>
      </c>
      <c r="B32" t="s">
        <v>447</v>
      </c>
    </row>
    <row r="33" spans="1:2" ht="15" customHeight="1" x14ac:dyDescent="0.25">
      <c r="A33" t="s">
        <v>448</v>
      </c>
      <c r="B33" t="s">
        <v>449</v>
      </c>
    </row>
    <row r="34" spans="1:2" ht="15" customHeight="1" x14ac:dyDescent="0.25">
      <c r="A34" t="s">
        <v>450</v>
      </c>
      <c r="B34" t="s">
        <v>451</v>
      </c>
    </row>
    <row r="35" spans="1:2" ht="15" customHeight="1" x14ac:dyDescent="0.25">
      <c r="A35" t="s">
        <v>452</v>
      </c>
      <c r="B35" t="s">
        <v>453</v>
      </c>
    </row>
    <row r="36" spans="1:2" ht="15" customHeight="1" x14ac:dyDescent="0.25">
      <c r="A36" t="s">
        <v>454</v>
      </c>
      <c r="B36" t="s">
        <v>455</v>
      </c>
    </row>
    <row r="37" spans="1:2" ht="15" customHeight="1" x14ac:dyDescent="0.25">
      <c r="A37" t="s">
        <v>456</v>
      </c>
      <c r="B37" t="s">
        <v>457</v>
      </c>
    </row>
    <row r="38" spans="1:2" ht="15" customHeight="1" x14ac:dyDescent="0.25">
      <c r="A38" t="s">
        <v>458</v>
      </c>
      <c r="B38" t="s">
        <v>459</v>
      </c>
    </row>
    <row r="39" spans="1:2" ht="15" customHeight="1" x14ac:dyDescent="0.25">
      <c r="A39" t="s">
        <v>460</v>
      </c>
      <c r="B39" t="s">
        <v>461</v>
      </c>
    </row>
    <row r="40" spans="1:2" ht="15" customHeight="1" x14ac:dyDescent="0.25">
      <c r="A40" t="s">
        <v>462</v>
      </c>
      <c r="B40" t="s">
        <v>463</v>
      </c>
    </row>
    <row r="41" spans="1:2" ht="15" customHeight="1" x14ac:dyDescent="0.25">
      <c r="A41" t="s">
        <v>464</v>
      </c>
      <c r="B41" t="s">
        <v>465</v>
      </c>
    </row>
    <row r="42" spans="1:2" ht="15" customHeight="1" x14ac:dyDescent="0.25">
      <c r="A42" t="s">
        <v>466</v>
      </c>
      <c r="B42" t="s">
        <v>467</v>
      </c>
    </row>
    <row r="43" spans="1:2" ht="15" customHeight="1" x14ac:dyDescent="0.25">
      <c r="A43" t="s">
        <v>468</v>
      </c>
      <c r="B43" t="s">
        <v>469</v>
      </c>
    </row>
    <row r="44" spans="1:2" ht="15" customHeight="1" x14ac:dyDescent="0.25">
      <c r="A44" t="s">
        <v>470</v>
      </c>
      <c r="B44" t="s">
        <v>471</v>
      </c>
    </row>
    <row r="45" spans="1:2" ht="15" customHeight="1" x14ac:dyDescent="0.25">
      <c r="A45" t="s">
        <v>472</v>
      </c>
      <c r="B45" t="s">
        <v>473</v>
      </c>
    </row>
    <row r="46" spans="1:2" ht="15" customHeight="1" x14ac:dyDescent="0.25">
      <c r="A46" t="s">
        <v>474</v>
      </c>
      <c r="B46" t="s">
        <v>475</v>
      </c>
    </row>
    <row r="47" spans="1:2" ht="15" customHeight="1" x14ac:dyDescent="0.25">
      <c r="A47" t="s">
        <v>476</v>
      </c>
      <c r="B47" t="s">
        <v>477</v>
      </c>
    </row>
    <row r="48" spans="1:2" ht="15" customHeight="1" x14ac:dyDescent="0.25">
      <c r="A48" t="s">
        <v>478</v>
      </c>
      <c r="B48" t="s">
        <v>479</v>
      </c>
    </row>
    <row r="49" spans="1:2" ht="15" customHeight="1" x14ac:dyDescent="0.25">
      <c r="A49" t="s">
        <v>480</v>
      </c>
      <c r="B49" t="s">
        <v>481</v>
      </c>
    </row>
    <row r="50" spans="1:2" ht="15" customHeight="1" x14ac:dyDescent="0.25">
      <c r="A50" t="s">
        <v>482</v>
      </c>
      <c r="B50" t="s">
        <v>483</v>
      </c>
    </row>
    <row r="51" spans="1:2" ht="15" customHeight="1" x14ac:dyDescent="0.25">
      <c r="A51" t="s">
        <v>484</v>
      </c>
      <c r="B51" t="s">
        <v>485</v>
      </c>
    </row>
    <row r="52" spans="1:2" ht="15" customHeight="1" x14ac:dyDescent="0.25">
      <c r="A52" t="s">
        <v>486</v>
      </c>
      <c r="B52" t="s">
        <v>487</v>
      </c>
    </row>
    <row r="53" spans="1:2" ht="15" customHeight="1" x14ac:dyDescent="0.25">
      <c r="A53" t="s">
        <v>488</v>
      </c>
      <c r="B53" t="s">
        <v>489</v>
      </c>
    </row>
    <row r="54" spans="1:2" ht="15" customHeight="1" x14ac:dyDescent="0.25">
      <c r="A54" t="s">
        <v>490</v>
      </c>
      <c r="B54" t="s">
        <v>491</v>
      </c>
    </row>
    <row r="55" spans="1:2" ht="15" customHeight="1" x14ac:dyDescent="0.25">
      <c r="A55" t="s">
        <v>492</v>
      </c>
      <c r="B55" t="s">
        <v>493</v>
      </c>
    </row>
    <row r="56" spans="1:2" ht="15" customHeight="1" x14ac:dyDescent="0.25">
      <c r="A56" t="s">
        <v>494</v>
      </c>
      <c r="B56" t="s">
        <v>495</v>
      </c>
    </row>
    <row r="57" spans="1:2" ht="15" customHeight="1" x14ac:dyDescent="0.25">
      <c r="A57" t="s">
        <v>496</v>
      </c>
      <c r="B57" t="s">
        <v>497</v>
      </c>
    </row>
    <row r="58" spans="1:2" ht="15" customHeight="1" x14ac:dyDescent="0.25">
      <c r="A58" t="s">
        <v>498</v>
      </c>
      <c r="B58" t="s">
        <v>499</v>
      </c>
    </row>
    <row r="59" spans="1:2" ht="15" customHeight="1" x14ac:dyDescent="0.25">
      <c r="A59" t="s">
        <v>500</v>
      </c>
      <c r="B59" t="s">
        <v>501</v>
      </c>
    </row>
    <row r="60" spans="1:2" ht="15" customHeight="1" x14ac:dyDescent="0.25">
      <c r="A60" t="s">
        <v>502</v>
      </c>
      <c r="B60" t="s">
        <v>503</v>
      </c>
    </row>
    <row r="61" spans="1:2" ht="15" customHeight="1" x14ac:dyDescent="0.25">
      <c r="A61" t="s">
        <v>504</v>
      </c>
      <c r="B61" t="s">
        <v>505</v>
      </c>
    </row>
    <row r="62" spans="1:2" ht="15" customHeight="1" x14ac:dyDescent="0.25">
      <c r="A62" t="s">
        <v>506</v>
      </c>
      <c r="B62" t="s">
        <v>507</v>
      </c>
    </row>
    <row r="63" spans="1:2" ht="15" customHeight="1" x14ac:dyDescent="0.25">
      <c r="A63" t="s">
        <v>508</v>
      </c>
      <c r="B63" t="s">
        <v>509</v>
      </c>
    </row>
    <row r="64" spans="1:2" ht="15" customHeight="1" x14ac:dyDescent="0.25">
      <c r="A64" t="s">
        <v>510</v>
      </c>
      <c r="B64" t="s">
        <v>511</v>
      </c>
    </row>
    <row r="65" spans="1:2" ht="15" customHeight="1" x14ac:dyDescent="0.25">
      <c r="A65" t="s">
        <v>512</v>
      </c>
      <c r="B65" t="s">
        <v>513</v>
      </c>
    </row>
    <row r="66" spans="1:2" ht="15" customHeight="1" x14ac:dyDescent="0.25">
      <c r="A66" t="s">
        <v>514</v>
      </c>
      <c r="B66" t="s">
        <v>515</v>
      </c>
    </row>
    <row r="67" spans="1:2" ht="15" customHeight="1" x14ac:dyDescent="0.25">
      <c r="A67" t="s">
        <v>516</v>
      </c>
      <c r="B67" t="s">
        <v>517</v>
      </c>
    </row>
    <row r="68" spans="1:2" ht="15" customHeight="1" x14ac:dyDescent="0.25">
      <c r="A68" t="s">
        <v>518</v>
      </c>
      <c r="B68" t="s">
        <v>519</v>
      </c>
    </row>
    <row r="69" spans="1:2" ht="15" customHeight="1" x14ac:dyDescent="0.25">
      <c r="A69" t="s">
        <v>520</v>
      </c>
      <c r="B69" t="s">
        <v>521</v>
      </c>
    </row>
    <row r="70" spans="1:2" ht="15" customHeight="1" x14ac:dyDescent="0.25">
      <c r="A70" t="s">
        <v>522</v>
      </c>
      <c r="B70" t="s">
        <v>523</v>
      </c>
    </row>
    <row r="71" spans="1:2" ht="15" customHeight="1" x14ac:dyDescent="0.25">
      <c r="A71" t="s">
        <v>524</v>
      </c>
      <c r="B71" t="s">
        <v>525</v>
      </c>
    </row>
    <row r="72" spans="1:2" ht="15" customHeight="1" x14ac:dyDescent="0.25">
      <c r="A72" t="s">
        <v>526</v>
      </c>
      <c r="B72" t="s">
        <v>527</v>
      </c>
    </row>
    <row r="73" spans="1:2" ht="15" customHeight="1" x14ac:dyDescent="0.25">
      <c r="A73" t="s">
        <v>528</v>
      </c>
      <c r="B73" t="s">
        <v>529</v>
      </c>
    </row>
    <row r="74" spans="1:2" ht="15" customHeight="1" x14ac:dyDescent="0.25">
      <c r="A74" t="s">
        <v>530</v>
      </c>
      <c r="B74" t="s">
        <v>531</v>
      </c>
    </row>
    <row r="75" spans="1:2" ht="15" customHeight="1" x14ac:dyDescent="0.25">
      <c r="A75" t="s">
        <v>532</v>
      </c>
      <c r="B75" t="s">
        <v>533</v>
      </c>
    </row>
    <row r="76" spans="1:2" ht="15" customHeight="1" x14ac:dyDescent="0.25">
      <c r="A76" t="s">
        <v>534</v>
      </c>
      <c r="B76" t="s">
        <v>535</v>
      </c>
    </row>
    <row r="77" spans="1:2" ht="15" customHeight="1" x14ac:dyDescent="0.25">
      <c r="A77" t="s">
        <v>536</v>
      </c>
      <c r="B77" t="s">
        <v>537</v>
      </c>
    </row>
    <row r="78" spans="1:2" ht="15" customHeight="1" x14ac:dyDescent="0.25">
      <c r="A78" t="s">
        <v>538</v>
      </c>
      <c r="B78" t="s">
        <v>539</v>
      </c>
    </row>
    <row r="79" spans="1:2" ht="15" customHeight="1" x14ac:dyDescent="0.25">
      <c r="A79" t="s">
        <v>540</v>
      </c>
      <c r="B79" t="s">
        <v>541</v>
      </c>
    </row>
    <row r="80" spans="1:2" ht="15" customHeight="1" x14ac:dyDescent="0.25">
      <c r="A80" t="s">
        <v>542</v>
      </c>
      <c r="B80" t="s">
        <v>543</v>
      </c>
    </row>
    <row r="81" spans="1:2" ht="15" customHeight="1" x14ac:dyDescent="0.25">
      <c r="A81" t="s">
        <v>544</v>
      </c>
      <c r="B81" t="s">
        <v>545</v>
      </c>
    </row>
    <row r="82" spans="1:2" ht="15" customHeight="1" x14ac:dyDescent="0.25">
      <c r="A82" t="s">
        <v>546</v>
      </c>
      <c r="B82" t="s">
        <v>547</v>
      </c>
    </row>
    <row r="83" spans="1:2" ht="15" customHeight="1" x14ac:dyDescent="0.25">
      <c r="A83" t="s">
        <v>548</v>
      </c>
      <c r="B83" t="s">
        <v>549</v>
      </c>
    </row>
    <row r="84" spans="1:2" ht="15" customHeight="1" x14ac:dyDescent="0.25">
      <c r="A84" t="s">
        <v>550</v>
      </c>
      <c r="B84" t="s">
        <v>551</v>
      </c>
    </row>
    <row r="85" spans="1:2" ht="15" customHeight="1" x14ac:dyDescent="0.25">
      <c r="A85" t="s">
        <v>552</v>
      </c>
      <c r="B85" t="s">
        <v>553</v>
      </c>
    </row>
    <row r="86" spans="1:2" ht="15" customHeight="1" x14ac:dyDescent="0.25">
      <c r="A86" t="s">
        <v>554</v>
      </c>
      <c r="B86" t="s">
        <v>555</v>
      </c>
    </row>
    <row r="87" spans="1:2" ht="15" customHeight="1" x14ac:dyDescent="0.25">
      <c r="A87" t="s">
        <v>556</v>
      </c>
      <c r="B87" t="s">
        <v>557</v>
      </c>
    </row>
    <row r="88" spans="1:2" ht="15" customHeight="1" x14ac:dyDescent="0.25">
      <c r="A88" t="s">
        <v>558</v>
      </c>
      <c r="B88" t="s">
        <v>559</v>
      </c>
    </row>
    <row r="89" spans="1:2" ht="15" customHeight="1" x14ac:dyDescent="0.25">
      <c r="A89" t="s">
        <v>560</v>
      </c>
      <c r="B89" t="s">
        <v>561</v>
      </c>
    </row>
    <row r="90" spans="1:2" ht="15" customHeight="1" x14ac:dyDescent="0.25">
      <c r="A90" t="s">
        <v>562</v>
      </c>
      <c r="B90" t="s">
        <v>563</v>
      </c>
    </row>
    <row r="91" spans="1:2" ht="15" customHeight="1" x14ac:dyDescent="0.25">
      <c r="A91" t="s">
        <v>564</v>
      </c>
      <c r="B91" t="s">
        <v>565</v>
      </c>
    </row>
    <row r="92" spans="1:2" ht="15" customHeight="1" x14ac:dyDescent="0.25">
      <c r="A92" t="s">
        <v>566</v>
      </c>
      <c r="B92" t="s">
        <v>567</v>
      </c>
    </row>
    <row r="93" spans="1:2" ht="15" customHeight="1" x14ac:dyDescent="0.25">
      <c r="A93" t="s">
        <v>568</v>
      </c>
      <c r="B93" t="s">
        <v>569</v>
      </c>
    </row>
    <row r="94" spans="1:2" ht="15" customHeight="1" x14ac:dyDescent="0.25">
      <c r="A94" t="s">
        <v>570</v>
      </c>
      <c r="B94" t="s">
        <v>571</v>
      </c>
    </row>
    <row r="95" spans="1:2" ht="15" customHeight="1" x14ac:dyDescent="0.25">
      <c r="A95" t="s">
        <v>572</v>
      </c>
      <c r="B95" t="s">
        <v>573</v>
      </c>
    </row>
    <row r="96" spans="1:2" ht="15" customHeight="1" x14ac:dyDescent="0.25">
      <c r="A96" t="s">
        <v>574</v>
      </c>
      <c r="B96" t="s">
        <v>575</v>
      </c>
    </row>
    <row r="97" spans="1:2" ht="15" customHeight="1" x14ac:dyDescent="0.25">
      <c r="A97" t="s">
        <v>576</v>
      </c>
      <c r="B97" t="s">
        <v>577</v>
      </c>
    </row>
    <row r="98" spans="1:2" ht="15" customHeight="1" x14ac:dyDescent="0.25">
      <c r="A98" t="s">
        <v>578</v>
      </c>
      <c r="B98" t="s">
        <v>579</v>
      </c>
    </row>
    <row r="99" spans="1:2" ht="15" customHeight="1" x14ac:dyDescent="0.25">
      <c r="A99" t="s">
        <v>580</v>
      </c>
      <c r="B99" t="s">
        <v>581</v>
      </c>
    </row>
    <row r="100" spans="1:2" ht="15" customHeight="1" x14ac:dyDescent="0.25">
      <c r="A100" t="s">
        <v>582</v>
      </c>
      <c r="B100" t="s">
        <v>583</v>
      </c>
    </row>
    <row r="101" spans="1:2" ht="15" customHeight="1" x14ac:dyDescent="0.25">
      <c r="A101" t="s">
        <v>584</v>
      </c>
      <c r="B101" t="s">
        <v>585</v>
      </c>
    </row>
    <row r="102" spans="1:2" ht="15" customHeight="1" x14ac:dyDescent="0.25">
      <c r="A102" t="s">
        <v>586</v>
      </c>
      <c r="B102" t="s">
        <v>587</v>
      </c>
    </row>
    <row r="103" spans="1:2" ht="15" customHeight="1" x14ac:dyDescent="0.25">
      <c r="A103" t="s">
        <v>588</v>
      </c>
      <c r="B103" t="s">
        <v>589</v>
      </c>
    </row>
    <row r="104" spans="1:2" ht="15" customHeight="1" x14ac:dyDescent="0.25">
      <c r="A104" t="s">
        <v>590</v>
      </c>
      <c r="B104" t="s">
        <v>591</v>
      </c>
    </row>
    <row r="105" spans="1:2" ht="15" customHeight="1" x14ac:dyDescent="0.25">
      <c r="A105" t="s">
        <v>592</v>
      </c>
      <c r="B105" t="s">
        <v>593</v>
      </c>
    </row>
    <row r="106" spans="1:2" ht="15" customHeight="1" x14ac:dyDescent="0.25">
      <c r="A106" t="s">
        <v>594</v>
      </c>
      <c r="B106" t="s">
        <v>595</v>
      </c>
    </row>
    <row r="107" spans="1:2" ht="15" customHeight="1" x14ac:dyDescent="0.25">
      <c r="A107" t="s">
        <v>596</v>
      </c>
      <c r="B107" t="s">
        <v>597</v>
      </c>
    </row>
    <row r="108" spans="1:2" ht="15" customHeight="1" x14ac:dyDescent="0.25">
      <c r="A108" t="s">
        <v>598</v>
      </c>
      <c r="B108" t="s">
        <v>599</v>
      </c>
    </row>
    <row r="109" spans="1:2" ht="15" customHeight="1" x14ac:dyDescent="0.25">
      <c r="A109" t="s">
        <v>600</v>
      </c>
      <c r="B109" t="s">
        <v>601</v>
      </c>
    </row>
    <row r="110" spans="1:2" ht="15" customHeight="1" x14ac:dyDescent="0.25">
      <c r="A110" t="s">
        <v>602</v>
      </c>
      <c r="B110" t="s">
        <v>603</v>
      </c>
    </row>
    <row r="111" spans="1:2" ht="15" customHeight="1" x14ac:dyDescent="0.25">
      <c r="A111" t="s">
        <v>604</v>
      </c>
      <c r="B111" t="s">
        <v>605</v>
      </c>
    </row>
    <row r="112" spans="1:2" ht="15" customHeight="1" x14ac:dyDescent="0.25">
      <c r="A112" t="s">
        <v>606</v>
      </c>
      <c r="B112" t="s">
        <v>607</v>
      </c>
    </row>
    <row r="113" spans="1:2" ht="15" customHeight="1" x14ac:dyDescent="0.25">
      <c r="A113" t="s">
        <v>608</v>
      </c>
      <c r="B113" t="s">
        <v>609</v>
      </c>
    </row>
    <row r="114" spans="1:2" ht="15" customHeight="1" x14ac:dyDescent="0.25">
      <c r="A114" t="s">
        <v>610</v>
      </c>
      <c r="B114" t="s">
        <v>611</v>
      </c>
    </row>
    <row r="115" spans="1:2" ht="15" customHeight="1" x14ac:dyDescent="0.25">
      <c r="A115" t="s">
        <v>612</v>
      </c>
      <c r="B115" t="s">
        <v>613</v>
      </c>
    </row>
    <row r="116" spans="1:2" ht="15" customHeight="1" x14ac:dyDescent="0.25">
      <c r="A116" t="s">
        <v>614</v>
      </c>
      <c r="B116" t="s">
        <v>615</v>
      </c>
    </row>
    <row r="117" spans="1:2" ht="15" customHeight="1" x14ac:dyDescent="0.25">
      <c r="A117" t="s">
        <v>616</v>
      </c>
      <c r="B117" t="s">
        <v>617</v>
      </c>
    </row>
    <row r="118" spans="1:2" ht="15" customHeight="1" x14ac:dyDescent="0.25">
      <c r="A118" t="s">
        <v>618</v>
      </c>
      <c r="B118" t="s">
        <v>619</v>
      </c>
    </row>
    <row r="119" spans="1:2" ht="15" customHeight="1" x14ac:dyDescent="0.25">
      <c r="A119" t="s">
        <v>620</v>
      </c>
      <c r="B119" t="s">
        <v>621</v>
      </c>
    </row>
    <row r="120" spans="1:2" ht="15" customHeight="1" x14ac:dyDescent="0.25">
      <c r="A120" t="s">
        <v>622</v>
      </c>
      <c r="B120" t="s">
        <v>623</v>
      </c>
    </row>
    <row r="121" spans="1:2" ht="15" customHeight="1" x14ac:dyDescent="0.25">
      <c r="A121" t="s">
        <v>624</v>
      </c>
      <c r="B121" t="s">
        <v>625</v>
      </c>
    </row>
    <row r="122" spans="1:2" ht="15" customHeight="1" x14ac:dyDescent="0.25">
      <c r="A122" t="s">
        <v>626</v>
      </c>
      <c r="B122" t="s">
        <v>627</v>
      </c>
    </row>
    <row r="123" spans="1:2" ht="15" customHeight="1" x14ac:dyDescent="0.25">
      <c r="A123" t="s">
        <v>628</v>
      </c>
      <c r="B123" t="s">
        <v>629</v>
      </c>
    </row>
    <row r="124" spans="1:2" ht="15" customHeight="1" x14ac:dyDescent="0.25">
      <c r="A124" t="s">
        <v>630</v>
      </c>
      <c r="B124" t="s">
        <v>631</v>
      </c>
    </row>
    <row r="125" spans="1:2" ht="15" customHeight="1" x14ac:dyDescent="0.25">
      <c r="A125" t="s">
        <v>632</v>
      </c>
      <c r="B125" t="s">
        <v>633</v>
      </c>
    </row>
    <row r="126" spans="1:2" ht="15" customHeight="1" x14ac:dyDescent="0.25">
      <c r="A126" t="s">
        <v>634</v>
      </c>
      <c r="B126" t="s">
        <v>635</v>
      </c>
    </row>
    <row r="127" spans="1:2" ht="15" customHeight="1" x14ac:dyDescent="0.25">
      <c r="A127" t="s">
        <v>636</v>
      </c>
      <c r="B127" t="s">
        <v>637</v>
      </c>
    </row>
    <row r="128" spans="1:2" ht="15" customHeight="1" x14ac:dyDescent="0.25">
      <c r="A128" t="s">
        <v>638</v>
      </c>
      <c r="B128" t="s">
        <v>639</v>
      </c>
    </row>
    <row r="129" spans="1:2" ht="15" customHeight="1" x14ac:dyDescent="0.25">
      <c r="A129" t="s">
        <v>640</v>
      </c>
      <c r="B129" t="s">
        <v>641</v>
      </c>
    </row>
    <row r="130" spans="1:2" ht="15" customHeight="1" x14ac:dyDescent="0.25">
      <c r="A130" t="s">
        <v>642</v>
      </c>
      <c r="B130" t="s">
        <v>643</v>
      </c>
    </row>
    <row r="131" spans="1:2" ht="15" customHeight="1" x14ac:dyDescent="0.25">
      <c r="A131" t="s">
        <v>644</v>
      </c>
      <c r="B131" t="s">
        <v>645</v>
      </c>
    </row>
    <row r="132" spans="1:2" ht="15" customHeight="1" x14ac:dyDescent="0.25">
      <c r="A132" t="s">
        <v>646</v>
      </c>
      <c r="B132" t="s">
        <v>647</v>
      </c>
    </row>
    <row r="133" spans="1:2" ht="15" customHeight="1" x14ac:dyDescent="0.25">
      <c r="A133" t="s">
        <v>648</v>
      </c>
      <c r="B133" t="s">
        <v>649</v>
      </c>
    </row>
    <row r="134" spans="1:2" ht="15" customHeight="1" x14ac:dyDescent="0.25">
      <c r="A134" t="s">
        <v>650</v>
      </c>
      <c r="B134" t="s">
        <v>651</v>
      </c>
    </row>
    <row r="135" spans="1:2" ht="15" customHeight="1" x14ac:dyDescent="0.25">
      <c r="A135" t="s">
        <v>652</v>
      </c>
      <c r="B135" t="s">
        <v>653</v>
      </c>
    </row>
    <row r="136" spans="1:2" ht="15" customHeight="1" x14ac:dyDescent="0.25">
      <c r="A136" t="s">
        <v>654</v>
      </c>
      <c r="B136" t="s">
        <v>655</v>
      </c>
    </row>
    <row r="137" spans="1:2" ht="15" customHeight="1" x14ac:dyDescent="0.25">
      <c r="A137" t="s">
        <v>656</v>
      </c>
      <c r="B137" t="s">
        <v>657</v>
      </c>
    </row>
    <row r="138" spans="1:2" ht="15" customHeight="1" x14ac:dyDescent="0.25">
      <c r="A138" t="s">
        <v>658</v>
      </c>
      <c r="B138" t="s">
        <v>659</v>
      </c>
    </row>
    <row r="139" spans="1:2" ht="15" customHeight="1" x14ac:dyDescent="0.25">
      <c r="A139" t="s">
        <v>660</v>
      </c>
      <c r="B139" t="s">
        <v>661</v>
      </c>
    </row>
    <row r="140" spans="1:2" ht="15" customHeight="1" x14ac:dyDescent="0.25">
      <c r="A140" t="s">
        <v>662</v>
      </c>
      <c r="B140" t="s">
        <v>663</v>
      </c>
    </row>
    <row r="141" spans="1:2" ht="15" customHeight="1" x14ac:dyDescent="0.25">
      <c r="A141" t="s">
        <v>664</v>
      </c>
      <c r="B141" t="s">
        <v>665</v>
      </c>
    </row>
    <row r="142" spans="1:2" ht="15" customHeight="1" x14ac:dyDescent="0.25">
      <c r="A142" t="s">
        <v>666</v>
      </c>
      <c r="B142" t="s">
        <v>667</v>
      </c>
    </row>
    <row r="143" spans="1:2" ht="15" customHeight="1" x14ac:dyDescent="0.25">
      <c r="A143" t="s">
        <v>668</v>
      </c>
      <c r="B143" t="s">
        <v>669</v>
      </c>
    </row>
    <row r="144" spans="1:2" ht="15" customHeight="1" x14ac:dyDescent="0.25">
      <c r="A144" t="s">
        <v>670</v>
      </c>
      <c r="B144" t="s">
        <v>671</v>
      </c>
    </row>
    <row r="145" spans="1:2" ht="15" customHeight="1" x14ac:dyDescent="0.25">
      <c r="A145" t="s">
        <v>672</v>
      </c>
      <c r="B145" t="s">
        <v>673</v>
      </c>
    </row>
    <row r="146" spans="1:2" ht="15" customHeight="1" x14ac:dyDescent="0.25">
      <c r="A146" t="s">
        <v>674</v>
      </c>
      <c r="B146" t="s">
        <v>675</v>
      </c>
    </row>
    <row r="147" spans="1:2" ht="15" customHeight="1" x14ac:dyDescent="0.25">
      <c r="A147" t="s">
        <v>676</v>
      </c>
      <c r="B147" t="s">
        <v>677</v>
      </c>
    </row>
    <row r="148" spans="1:2" ht="15" customHeight="1" x14ac:dyDescent="0.25">
      <c r="A148" t="s">
        <v>678</v>
      </c>
      <c r="B148" t="s">
        <v>679</v>
      </c>
    </row>
    <row r="149" spans="1:2" ht="15" customHeight="1" x14ac:dyDescent="0.25">
      <c r="A149" t="s">
        <v>680</v>
      </c>
      <c r="B149" t="s">
        <v>681</v>
      </c>
    </row>
    <row r="150" spans="1:2" ht="15" customHeight="1" x14ac:dyDescent="0.25">
      <c r="A150" t="s">
        <v>682</v>
      </c>
      <c r="B150" t="s">
        <v>683</v>
      </c>
    </row>
    <row r="151" spans="1:2" ht="15" customHeight="1" x14ac:dyDescent="0.25">
      <c r="A151" t="s">
        <v>684</v>
      </c>
      <c r="B151" t="s">
        <v>685</v>
      </c>
    </row>
    <row r="152" spans="1:2" ht="15" customHeight="1" x14ac:dyDescent="0.25">
      <c r="A152" t="s">
        <v>686</v>
      </c>
      <c r="B152" t="s">
        <v>687</v>
      </c>
    </row>
    <row r="153" spans="1:2" ht="15" customHeight="1" x14ac:dyDescent="0.25">
      <c r="A153" t="s">
        <v>688</v>
      </c>
      <c r="B153" t="s">
        <v>689</v>
      </c>
    </row>
    <row r="154" spans="1:2" ht="15" customHeight="1" x14ac:dyDescent="0.25">
      <c r="A154" t="s">
        <v>690</v>
      </c>
      <c r="B154" t="s">
        <v>691</v>
      </c>
    </row>
    <row r="155" spans="1:2" ht="15" customHeight="1" x14ac:dyDescent="0.25">
      <c r="A155" t="s">
        <v>692</v>
      </c>
      <c r="B155" t="s">
        <v>693</v>
      </c>
    </row>
    <row r="156" spans="1:2" ht="15" customHeight="1" x14ac:dyDescent="0.25">
      <c r="A156" t="s">
        <v>694</v>
      </c>
      <c r="B156" t="s">
        <v>695</v>
      </c>
    </row>
    <row r="157" spans="1:2" ht="15" customHeight="1" x14ac:dyDescent="0.25">
      <c r="A157" t="s">
        <v>696</v>
      </c>
      <c r="B157" t="s">
        <v>697</v>
      </c>
    </row>
    <row r="158" spans="1:2" ht="15" customHeight="1" x14ac:dyDescent="0.25">
      <c r="A158" t="s">
        <v>698</v>
      </c>
      <c r="B158" t="s">
        <v>699</v>
      </c>
    </row>
    <row r="159" spans="1:2" ht="15" customHeight="1" x14ac:dyDescent="0.25">
      <c r="A159" t="s">
        <v>700</v>
      </c>
      <c r="B159" t="s">
        <v>701</v>
      </c>
    </row>
    <row r="160" spans="1:2" ht="15" customHeight="1" x14ac:dyDescent="0.25">
      <c r="A160" t="s">
        <v>702</v>
      </c>
      <c r="B160" t="s">
        <v>703</v>
      </c>
    </row>
    <row r="161" spans="1:2" ht="15" customHeight="1" x14ac:dyDescent="0.25">
      <c r="A161" t="s">
        <v>704</v>
      </c>
      <c r="B161" t="s">
        <v>705</v>
      </c>
    </row>
    <row r="162" spans="1:2" ht="15" customHeight="1" x14ac:dyDescent="0.25">
      <c r="A162" t="s">
        <v>706</v>
      </c>
      <c r="B162" t="s">
        <v>707</v>
      </c>
    </row>
    <row r="163" spans="1:2" ht="15" customHeight="1" x14ac:dyDescent="0.25">
      <c r="A163" t="s">
        <v>708</v>
      </c>
      <c r="B163" t="s">
        <v>709</v>
      </c>
    </row>
    <row r="164" spans="1:2" ht="15" customHeight="1" x14ac:dyDescent="0.25">
      <c r="A164" t="s">
        <v>710</v>
      </c>
      <c r="B164" t="s">
        <v>711</v>
      </c>
    </row>
    <row r="165" spans="1:2" ht="15" customHeight="1" x14ac:dyDescent="0.25">
      <c r="A165" t="s">
        <v>712</v>
      </c>
      <c r="B165" t="s">
        <v>713</v>
      </c>
    </row>
    <row r="166" spans="1:2" ht="15" customHeight="1" x14ac:dyDescent="0.25">
      <c r="A166" t="s">
        <v>714</v>
      </c>
      <c r="B166" t="s">
        <v>715</v>
      </c>
    </row>
    <row r="167" spans="1:2" ht="15" customHeight="1" x14ac:dyDescent="0.25">
      <c r="A167" t="s">
        <v>716</v>
      </c>
      <c r="B167" t="s">
        <v>717</v>
      </c>
    </row>
    <row r="168" spans="1:2" ht="15" customHeight="1" x14ac:dyDescent="0.25">
      <c r="A168" t="s">
        <v>718</v>
      </c>
      <c r="B168" t="s">
        <v>719</v>
      </c>
    </row>
    <row r="169" spans="1:2" ht="15" customHeight="1" x14ac:dyDescent="0.25">
      <c r="A169" t="s">
        <v>720</v>
      </c>
      <c r="B169" t="s">
        <v>721</v>
      </c>
    </row>
    <row r="170" spans="1:2" ht="15" customHeight="1" x14ac:dyDescent="0.25">
      <c r="A170" t="s">
        <v>722</v>
      </c>
      <c r="B170" t="s">
        <v>723</v>
      </c>
    </row>
    <row r="171" spans="1:2" ht="15" customHeight="1" x14ac:dyDescent="0.25">
      <c r="A171" t="s">
        <v>724</v>
      </c>
      <c r="B171" t="s">
        <v>725</v>
      </c>
    </row>
    <row r="172" spans="1:2" ht="15" customHeight="1" x14ac:dyDescent="0.25">
      <c r="A172" t="s">
        <v>726</v>
      </c>
      <c r="B172" t="s">
        <v>727</v>
      </c>
    </row>
    <row r="173" spans="1:2" ht="15" customHeight="1" x14ac:dyDescent="0.25">
      <c r="A173" t="s">
        <v>728</v>
      </c>
      <c r="B173" t="s">
        <v>729</v>
      </c>
    </row>
    <row r="174" spans="1:2" ht="15" customHeight="1" x14ac:dyDescent="0.25">
      <c r="A174" t="s">
        <v>730</v>
      </c>
      <c r="B174" t="s">
        <v>731</v>
      </c>
    </row>
    <row r="175" spans="1:2" ht="15" customHeight="1" x14ac:dyDescent="0.25">
      <c r="A175" t="s">
        <v>732</v>
      </c>
      <c r="B175" t="s">
        <v>733</v>
      </c>
    </row>
    <row r="176" spans="1:2" ht="15" customHeight="1" x14ac:dyDescent="0.25">
      <c r="A176" t="s">
        <v>734</v>
      </c>
      <c r="B176" t="s">
        <v>735</v>
      </c>
    </row>
    <row r="177" spans="1:2" ht="15" customHeight="1" x14ac:dyDescent="0.25">
      <c r="A177" t="s">
        <v>736</v>
      </c>
      <c r="B177" t="s">
        <v>737</v>
      </c>
    </row>
    <row r="178" spans="1:2" ht="15" customHeight="1" x14ac:dyDescent="0.25">
      <c r="A178" t="s">
        <v>738</v>
      </c>
      <c r="B178" t="s">
        <v>739</v>
      </c>
    </row>
    <row r="179" spans="1:2" ht="15" customHeight="1" x14ac:dyDescent="0.25">
      <c r="A179" t="s">
        <v>740</v>
      </c>
      <c r="B179" t="s">
        <v>741</v>
      </c>
    </row>
    <row r="180" spans="1:2" ht="15" customHeight="1" x14ac:dyDescent="0.25">
      <c r="A180" t="s">
        <v>742</v>
      </c>
      <c r="B180" t="s">
        <v>743</v>
      </c>
    </row>
    <row r="181" spans="1:2" ht="15" customHeight="1" x14ac:dyDescent="0.25">
      <c r="A181" t="s">
        <v>744</v>
      </c>
      <c r="B181" t="s">
        <v>745</v>
      </c>
    </row>
    <row r="182" spans="1:2" ht="15" customHeight="1" x14ac:dyDescent="0.25">
      <c r="A182" t="s">
        <v>746</v>
      </c>
      <c r="B182" t="s">
        <v>747</v>
      </c>
    </row>
    <row r="183" spans="1:2" ht="15" customHeight="1" x14ac:dyDescent="0.25">
      <c r="A183" t="s">
        <v>748</v>
      </c>
      <c r="B183" t="s">
        <v>749</v>
      </c>
    </row>
  </sheetData>
  <sheetProtection algorithmName="SHA-512" hashValue="SBzN5KCBggbpBoXxB7CSJ7ICtH4uVMe6zNe4CnyJm/mSatoaT/Y8DrZ5PxlxrreYTbyoYiygrekqwDkjSasheQ==" saltValue="1c6LF/3hYh+7qT99uIFiwA==" spinCount="100000" sheet="1" objects="1" scenarios="1" selectLockedCells="1"/>
  <autoFilter ref="A1:B183" xr:uid="{00000000-0009-0000-0000-00000E000000}">
    <sortState xmlns:xlrd2="http://schemas.microsoft.com/office/spreadsheetml/2017/richdata2" ref="A2:B183">
      <sortCondition ref="A2:A183"/>
    </sortState>
  </autoFilter>
  <dataValidations count="1">
    <dataValidation type="list" operator="equal" showErrorMessage="1" sqref="E2" xr:uid="{00000000-0002-0000-0E00-000000000000}">
      <formula1>nitag_list</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 &amp;Kffffff&amp;A</oddHeader>
    <oddFooter>&amp;C&amp;"Times New Roman,Normal"&amp;12 &amp;KffffffPage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F29"/>
  <sheetViews>
    <sheetView showGridLines="0" showRowColHeaders="0" zoomScaleNormal="100" workbookViewId="0">
      <selection activeCell="E17" sqref="E17"/>
    </sheetView>
  </sheetViews>
  <sheetFormatPr baseColWidth="10" defaultColWidth="0" defaultRowHeight="15" zeroHeight="1" x14ac:dyDescent="0.25"/>
  <cols>
    <col min="1" max="1" width="2.140625" customWidth="1"/>
    <col min="2" max="2" width="6.140625" customWidth="1"/>
    <col min="3" max="3" width="1.28515625" customWidth="1"/>
    <col min="4" max="4" width="4.140625" customWidth="1"/>
    <col min="5" max="5" width="101" style="6" customWidth="1"/>
    <col min="6" max="6" width="2.140625" customWidth="1"/>
    <col min="7" max="16384" width="8.85546875" hidden="1"/>
  </cols>
  <sheetData>
    <row r="1" spans="2:5" x14ac:dyDescent="0.25"/>
    <row r="2" spans="2:5" ht="22.5" customHeight="1" x14ac:dyDescent="0.25">
      <c r="B2" s="1" t="s">
        <v>3</v>
      </c>
    </row>
    <row r="3" spans="2:5" x14ac:dyDescent="0.25"/>
    <row r="4" spans="2:5" ht="57" customHeight="1" x14ac:dyDescent="0.25">
      <c r="B4" s="132" t="s">
        <v>4</v>
      </c>
      <c r="C4" s="122"/>
      <c r="D4" s="123">
        <v>1</v>
      </c>
      <c r="E4" s="124" t="s">
        <v>5</v>
      </c>
    </row>
    <row r="5" spans="2:5" ht="24" customHeight="1" x14ac:dyDescent="0.25">
      <c r="B5" s="132"/>
      <c r="C5" s="122"/>
      <c r="D5" s="123">
        <v>2</v>
      </c>
      <c r="E5" s="124" t="s">
        <v>6</v>
      </c>
    </row>
    <row r="6" spans="2:5" ht="35.25" customHeight="1" x14ac:dyDescent="0.25">
      <c r="B6" s="132"/>
      <c r="C6" s="122"/>
      <c r="D6" s="123">
        <v>3</v>
      </c>
      <c r="E6" s="124" t="s">
        <v>7</v>
      </c>
    </row>
    <row r="7" spans="2:5" ht="28.5" customHeight="1" x14ac:dyDescent="0.25">
      <c r="B7" s="132"/>
      <c r="C7" s="122"/>
      <c r="D7" s="123">
        <v>4</v>
      </c>
      <c r="E7" s="124" t="s">
        <v>8</v>
      </c>
    </row>
    <row r="8" spans="2:5" ht="39.75" customHeight="1" x14ac:dyDescent="0.25">
      <c r="B8" s="132"/>
      <c r="C8" s="122"/>
      <c r="D8" s="123">
        <v>5</v>
      </c>
      <c r="E8" s="124" t="s">
        <v>9</v>
      </c>
    </row>
    <row r="9" spans="2:5" ht="67.5" customHeight="1" x14ac:dyDescent="0.25">
      <c r="B9" s="132"/>
      <c r="C9" s="122"/>
      <c r="D9" s="123">
        <v>6</v>
      </c>
      <c r="E9" s="8" t="s">
        <v>10</v>
      </c>
    </row>
    <row r="10" spans="2:5" ht="14.25" customHeight="1" x14ac:dyDescent="0.25">
      <c r="D10" s="125"/>
      <c r="E10" s="3"/>
    </row>
    <row r="11" spans="2:5" ht="18.75" customHeight="1" x14ac:dyDescent="0.25">
      <c r="B11" s="133" t="s">
        <v>11</v>
      </c>
      <c r="D11" s="123">
        <v>1</v>
      </c>
      <c r="E11" s="124" t="s">
        <v>12</v>
      </c>
    </row>
    <row r="12" spans="2:5" ht="70.5" customHeight="1" x14ac:dyDescent="0.25">
      <c r="B12" s="133"/>
      <c r="D12" s="123">
        <v>2</v>
      </c>
      <c r="E12" s="124" t="s">
        <v>5</v>
      </c>
    </row>
    <row r="13" spans="2:5" ht="21" customHeight="1" x14ac:dyDescent="0.25">
      <c r="B13" s="133"/>
      <c r="D13" s="123">
        <v>3</v>
      </c>
      <c r="E13" s="124" t="s">
        <v>13</v>
      </c>
    </row>
    <row r="14" spans="2:5" ht="24.75" customHeight="1" x14ac:dyDescent="0.25">
      <c r="B14" s="133"/>
      <c r="D14" s="123">
        <v>4</v>
      </c>
      <c r="E14" s="124" t="s">
        <v>14</v>
      </c>
    </row>
    <row r="15" spans="2:5" ht="24" customHeight="1" x14ac:dyDescent="0.25">
      <c r="B15" s="133"/>
      <c r="D15" s="123"/>
      <c r="E15" s="126" t="s">
        <v>15</v>
      </c>
    </row>
    <row r="16" spans="2:5" ht="38.25" customHeight="1" x14ac:dyDescent="0.25">
      <c r="B16" s="133"/>
      <c r="D16" s="123"/>
      <c r="E16" s="126" t="s">
        <v>16</v>
      </c>
    </row>
    <row r="17" spans="1:6" ht="34.5" customHeight="1" x14ac:dyDescent="0.25">
      <c r="B17" s="133"/>
      <c r="D17" s="123"/>
      <c r="E17" s="126" t="s">
        <v>17</v>
      </c>
    </row>
    <row r="18" spans="1:6" ht="52.5" customHeight="1" x14ac:dyDescent="0.25">
      <c r="B18" s="133"/>
      <c r="D18" s="123"/>
      <c r="E18" s="126" t="s">
        <v>18</v>
      </c>
    </row>
    <row r="19" spans="1:6" ht="14.25" customHeight="1" x14ac:dyDescent="0.25">
      <c r="D19" s="127"/>
      <c r="E19" s="3"/>
    </row>
    <row r="20" spans="1:6" ht="19.5" customHeight="1" x14ac:dyDescent="0.25">
      <c r="B20" s="134" t="s">
        <v>19</v>
      </c>
      <c r="D20" s="123">
        <v>1</v>
      </c>
      <c r="E20" s="8" t="s">
        <v>20</v>
      </c>
    </row>
    <row r="21" spans="1:6" ht="19.5" customHeight="1" x14ac:dyDescent="0.25">
      <c r="B21" s="134"/>
      <c r="D21" s="123">
        <v>2</v>
      </c>
      <c r="E21" s="8" t="s">
        <v>21</v>
      </c>
    </row>
    <row r="22" spans="1:6" ht="49.5" customHeight="1" x14ac:dyDescent="0.25">
      <c r="B22" s="134"/>
      <c r="D22" s="123">
        <v>3</v>
      </c>
      <c r="E22" s="124" t="s">
        <v>22</v>
      </c>
    </row>
    <row r="23" spans="1:6" ht="33.75" customHeight="1" x14ac:dyDescent="0.25">
      <c r="A23" s="128"/>
      <c r="B23" s="134"/>
      <c r="C23" s="128"/>
      <c r="D23" s="123">
        <v>4</v>
      </c>
      <c r="E23" s="124" t="s">
        <v>23</v>
      </c>
      <c r="F23" s="128"/>
    </row>
    <row r="24" spans="1:6" ht="22.5" customHeight="1" x14ac:dyDescent="0.25">
      <c r="A24" s="128"/>
      <c r="B24" s="134"/>
      <c r="C24" s="128"/>
      <c r="D24" s="123">
        <v>5</v>
      </c>
      <c r="E24" s="124" t="s">
        <v>24</v>
      </c>
      <c r="F24" s="128"/>
    </row>
    <row r="25" spans="1:6" ht="33.75" customHeight="1" x14ac:dyDescent="0.25">
      <c r="A25" s="128"/>
      <c r="B25" s="134"/>
      <c r="C25" s="128"/>
      <c r="D25" s="123">
        <v>6</v>
      </c>
      <c r="E25" s="124" t="s">
        <v>25</v>
      </c>
      <c r="F25" s="128"/>
    </row>
    <row r="26" spans="1:6" ht="48" customHeight="1" x14ac:dyDescent="0.25">
      <c r="A26" s="128"/>
      <c r="B26" s="134"/>
      <c r="C26" s="128"/>
      <c r="D26" s="123">
        <v>7</v>
      </c>
      <c r="E26" s="124" t="s">
        <v>26</v>
      </c>
      <c r="F26" s="128"/>
    </row>
    <row r="27" spans="1:6" ht="18.75" customHeight="1" x14ac:dyDescent="0.25">
      <c r="A27" s="128"/>
      <c r="B27" s="134"/>
      <c r="C27" s="128"/>
      <c r="D27" s="123">
        <v>8</v>
      </c>
      <c r="E27" s="124" t="s">
        <v>27</v>
      </c>
      <c r="F27" s="128"/>
    </row>
    <row r="28" spans="1:6" ht="14.25" customHeight="1" x14ac:dyDescent="0.25">
      <c r="D28" s="123"/>
    </row>
    <row r="29" spans="1:6" ht="14.25" hidden="1" customHeight="1" x14ac:dyDescent="0.25">
      <c r="D29" s="123"/>
    </row>
  </sheetData>
  <sheetProtection algorithmName="SHA-512" hashValue="U4qVVRVOsu31RDbVtHXafN6qR0B95CE2Z0F9fvGv7MqcUhIqIlsh2RzkX8ShkQKaiTyCLWp73H2tLGbn1ciUsg==" saltValue="bt8wNiCXdym/O81bLBC+rA==" spinCount="100000" sheet="1" objects="1" scenarios="1" selectLockedCells="1"/>
  <mergeCells count="3">
    <mergeCell ref="B4:B9"/>
    <mergeCell ref="B11:B18"/>
    <mergeCell ref="B20:B27"/>
  </mergeCells>
  <pageMargins left="0.25" right="0.25" top="0.75" bottom="0.75" header="0.511811023622047" footer="0.511811023622047"/>
  <pageSetup fitToHeight="0"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XFC21"/>
  <sheetViews>
    <sheetView showGridLines="0" showRowColHeaders="0" zoomScaleNormal="100" workbookViewId="0">
      <selection activeCell="D12" sqref="D12:R12"/>
    </sheetView>
  </sheetViews>
  <sheetFormatPr baseColWidth="10" defaultColWidth="0" defaultRowHeight="15" zeroHeight="1" x14ac:dyDescent="0.25"/>
  <cols>
    <col min="1" max="1" width="1.140625" style="9" customWidth="1"/>
    <col min="2" max="2" width="2.42578125" style="9" customWidth="1"/>
    <col min="3" max="3" width="12" style="9" customWidth="1"/>
    <col min="4" max="4" width="3.85546875" style="9" customWidth="1"/>
    <col min="5" max="5" width="26.42578125" style="10" customWidth="1"/>
    <col min="6" max="6" width="0.85546875" style="10" customWidth="1"/>
    <col min="7" max="7" width="3.85546875" style="9" customWidth="1"/>
    <col min="8" max="8" width="26.42578125" style="10" customWidth="1"/>
    <col min="9" max="9" width="0.85546875" style="10" customWidth="1"/>
    <col min="10" max="10" width="3.7109375" style="9" customWidth="1"/>
    <col min="11" max="11" width="26.42578125" style="10" customWidth="1"/>
    <col min="12" max="12" width="0.85546875" style="10" customWidth="1"/>
    <col min="13" max="13" width="3.7109375" style="9" customWidth="1"/>
    <col min="14" max="14" width="26.42578125" style="10" customWidth="1"/>
    <col min="15" max="15" width="0.85546875" style="10" customWidth="1"/>
    <col min="16" max="16" width="3.7109375" style="9" customWidth="1"/>
    <col min="17" max="17" width="28.7109375" style="10" customWidth="1"/>
    <col min="18" max="18" width="16.140625" style="9" customWidth="1"/>
    <col min="19" max="19" width="1" style="9" customWidth="1"/>
    <col min="20" max="20" width="75" hidden="1"/>
    <col min="21" max="16383" width="8.85546875" hidden="1"/>
  </cols>
  <sheetData>
    <row r="1" spans="2:19" x14ac:dyDescent="0.25"/>
    <row r="2" spans="2:19" ht="17.25" customHeight="1" x14ac:dyDescent="0.25">
      <c r="B2" s="11" t="s">
        <v>28</v>
      </c>
      <c r="C2" s="12"/>
      <c r="D2" s="12"/>
      <c r="E2" s="13"/>
      <c r="F2" s="13"/>
      <c r="G2" s="14"/>
      <c r="H2" s="15"/>
      <c r="I2" s="15"/>
    </row>
    <row r="3" spans="2:19" ht="7.5" customHeight="1" x14ac:dyDescent="0.25"/>
    <row r="4" spans="2:19" ht="13.5" customHeight="1" x14ac:dyDescent="0.25">
      <c r="B4" s="16"/>
      <c r="C4" s="16"/>
      <c r="D4" s="138" t="s">
        <v>29</v>
      </c>
      <c r="E4" s="138"/>
      <c r="F4" s="9"/>
      <c r="G4" s="138" t="s">
        <v>30</v>
      </c>
      <c r="H4" s="138"/>
      <c r="I4" s="17"/>
      <c r="J4" s="138" t="s">
        <v>31</v>
      </c>
      <c r="K4" s="138"/>
      <c r="L4" s="17"/>
      <c r="M4" s="138" t="s">
        <v>32</v>
      </c>
      <c r="N4" s="138"/>
      <c r="O4" s="17"/>
      <c r="P4" s="138" t="s">
        <v>33</v>
      </c>
      <c r="Q4" s="138"/>
      <c r="R4" s="18" t="s">
        <v>34</v>
      </c>
    </row>
    <row r="5" spans="2:19" ht="69" customHeight="1" x14ac:dyDescent="0.25">
      <c r="B5" s="19">
        <v>1</v>
      </c>
      <c r="C5" s="20" t="s">
        <v>35</v>
      </c>
      <c r="D5" s="21" t="str">
        <f>IF(G5="X","N/A",IF(J5="x","N/A",IF(M5="x","N/A",IF(P5="x","N/A","x"))))</f>
        <v>x</v>
      </c>
      <c r="E5" s="22" t="s">
        <v>36</v>
      </c>
      <c r="F5" s="23"/>
      <c r="G5" s="24"/>
      <c r="H5" s="25" t="s">
        <v>37</v>
      </c>
      <c r="I5" s="23"/>
      <c r="J5" s="26" t="str">
        <f>IF($G$5="x","x","")</f>
        <v/>
      </c>
      <c r="K5" s="27" t="s">
        <v>38</v>
      </c>
      <c r="L5" s="28"/>
      <c r="M5" s="26" t="str">
        <f>IF($G$5="x","x","")</f>
        <v/>
      </c>
      <c r="N5" s="29" t="s">
        <v>39</v>
      </c>
      <c r="O5" s="30"/>
      <c r="P5" s="26" t="str">
        <f>IF($G$5="x","x","")</f>
        <v/>
      </c>
      <c r="Q5" s="29" t="s">
        <v>40</v>
      </c>
      <c r="R5" s="31" t="str">
        <f>IF(ISNUMBER(SEARCH("x",D5)),D4,IF(AND((ISNUMBER(SEARCH("x",G5))),(ISNUMBER(SEARCH("x",J5))),(ISNUMBER(SEARCH("x",M5))),(ISNUMBER(SEARCH("x",P5)))),P4,IF(AND((ISNUMBER(SEARCH("x",G5))),(ISNUMBER(SEARCH("x",J5))),(ISTEXT(M5))),M4,IF(AND((ISNUMBER(SEARCH("x",G5))),(ISNUMBER(SEARCH("x",J5)))),J4,IF(AND((ISNUMBER(SEARCH("x",G5)))),G4,)))))</f>
        <v>Débutant</v>
      </c>
    </row>
    <row r="6" spans="2:19" ht="105.75" customHeight="1" x14ac:dyDescent="0.25">
      <c r="B6" s="32">
        <v>2</v>
      </c>
      <c r="C6" s="20" t="s">
        <v>41</v>
      </c>
      <c r="D6" s="21" t="str">
        <f>IF(G6="X","N/A",IF(J6="x","N/A",IF(M6="x","N/A",IF(P6="x","N/A","x"))))</f>
        <v>x</v>
      </c>
      <c r="E6" s="22" t="s">
        <v>42</v>
      </c>
      <c r="F6" s="23"/>
      <c r="G6" s="24"/>
      <c r="H6" s="25" t="s">
        <v>43</v>
      </c>
      <c r="I6" s="23"/>
      <c r="J6" s="24"/>
      <c r="K6" s="22" t="s">
        <v>44</v>
      </c>
      <c r="L6" s="23"/>
      <c r="M6" s="24"/>
      <c r="N6" s="33" t="s">
        <v>45</v>
      </c>
      <c r="O6" s="34"/>
      <c r="P6" s="24"/>
      <c r="Q6" s="33" t="s">
        <v>46</v>
      </c>
      <c r="R6" s="31" t="str">
        <f>IF(ISNUMBER(SEARCH("x",D6)),D4,IF(AND((ISNUMBER(SEARCH("x",G6))),(ISNUMBER(SEARCH("x",J6))),(ISNUMBER(SEARCH("x",M6))),(ISNUMBER(SEARCH("x",P6)))),$P$4,IF(AND((ISNUMBER(SEARCH("x",G6))),(ISNUMBER(SEARCH("x",J6))),(ISTEXT(M6))),$M$4,IF(AND((ISNUMBER(SEARCH("x",G6))),(ISNUMBER(SEARCH("x",J6)))),$J$4,IF(AND((ISNUMBER(SEARCH("x",G6)))),G4,D4)))))</f>
        <v>Débutant</v>
      </c>
      <c r="S6" s="35"/>
    </row>
    <row r="7" spans="2:19" ht="86.25" customHeight="1" x14ac:dyDescent="0.25">
      <c r="B7" s="19">
        <v>3</v>
      </c>
      <c r="C7" s="20" t="s">
        <v>47</v>
      </c>
      <c r="D7" s="21" t="str">
        <f>IF(G7="X","N/A",IF(J7="x","N/A",IF(M7="x","N/A",IF(P7="x","N/A","x"))))</f>
        <v>x</v>
      </c>
      <c r="E7" s="22" t="s">
        <v>48</v>
      </c>
      <c r="F7" s="23"/>
      <c r="G7" s="24"/>
      <c r="H7" s="25" t="s">
        <v>49</v>
      </c>
      <c r="I7" s="36"/>
      <c r="J7" s="37" t="str">
        <f>IF(G7="x","x","")</f>
        <v/>
      </c>
      <c r="K7" s="38" t="s">
        <v>50</v>
      </c>
      <c r="L7" s="34"/>
      <c r="M7" s="24"/>
      <c r="N7" s="22" t="s">
        <v>51</v>
      </c>
      <c r="O7" s="23"/>
      <c r="P7" s="39"/>
      <c r="Q7" s="22" t="s">
        <v>52</v>
      </c>
      <c r="R7" s="31" t="str">
        <f>IF(ISNUMBER(SEARCH("x",D7)),D4,IF(AND((ISNUMBER(SEARCH("x",G7))),(ISNUMBER(SEARCH("x",J7))),(ISNUMBER(SEARCH("x",M7))),(ISNUMBER(SEARCH("x",P7)))),$P$4,IF(AND((ISNUMBER(SEARCH("x",G7))),(ISNUMBER(SEARCH("x",J7))),(ISTEXT(M7))),$M$4,IF(AND((ISNUMBER(SEARCH("x",G7))),(ISNUMBER(SEARCH("x",J7)))),$J$4,IF(AND((ISNUMBER(SEARCH("x",G7)))),$G$4,$D$4)))))</f>
        <v>Débutant</v>
      </c>
    </row>
    <row r="8" spans="2:19" ht="89.25" customHeight="1" x14ac:dyDescent="0.25">
      <c r="B8" s="19">
        <v>4</v>
      </c>
      <c r="C8" s="20" t="s">
        <v>53</v>
      </c>
      <c r="D8" s="21" t="str">
        <f>IF(G8="X","N/A",IF(J8="x","N/A",IF(M8="x","N/A",IF(P8="x","N/A","x"))))</f>
        <v>x</v>
      </c>
      <c r="E8" s="22" t="s">
        <v>54</v>
      </c>
      <c r="F8" s="23"/>
      <c r="G8" s="24"/>
      <c r="H8" s="25" t="s">
        <v>55</v>
      </c>
      <c r="I8" s="23"/>
      <c r="J8" s="24"/>
      <c r="K8" s="22" t="s">
        <v>56</v>
      </c>
      <c r="L8" s="23"/>
      <c r="M8" s="24"/>
      <c r="N8" s="40" t="s">
        <v>57</v>
      </c>
      <c r="O8" s="23"/>
      <c r="P8" s="24"/>
      <c r="Q8" s="22" t="s">
        <v>58</v>
      </c>
      <c r="R8" s="31" t="str">
        <f>IF(ISNUMBER(SEARCH("x",D8)),$D$4,IF(AND((ISNUMBER(SEARCH("x",G8))),(ISNUMBER(SEARCH("x",J8))),(ISNUMBER(SEARCH("x",M8))),(ISNUMBER(SEARCH("x",P8)))),$P$4,IF(AND((ISNUMBER(SEARCH("x",G8))),(ISNUMBER(SEARCH("x",J8))),(ISTEXT(M8))),$M$4,IF(AND((ISNUMBER(SEARCH("x",G8))),(ISNUMBER(SEARCH("x",J8)))),$J$4,IF(AND((ISNUMBER(SEARCH("x",G8)))),$G$4,$D$4)))))</f>
        <v>Débutant</v>
      </c>
    </row>
    <row r="9" spans="2:19" ht="7.5" customHeight="1" x14ac:dyDescent="0.25">
      <c r="B9" s="41"/>
      <c r="C9" s="41"/>
      <c r="D9" s="42"/>
      <c r="E9" s="41"/>
      <c r="F9" s="41"/>
      <c r="G9" s="43"/>
      <c r="H9" s="41"/>
      <c r="I9" s="41"/>
      <c r="J9" s="43"/>
      <c r="K9" s="41"/>
      <c r="L9" s="41"/>
      <c r="M9" s="43"/>
      <c r="N9" s="41"/>
      <c r="O9" s="41"/>
      <c r="P9" s="43"/>
      <c r="Q9" s="44"/>
      <c r="R9" s="45"/>
    </row>
    <row r="10" spans="2:19" ht="36" customHeight="1" x14ac:dyDescent="0.25">
      <c r="B10" s="46"/>
      <c r="C10" s="46"/>
      <c r="D10" s="46"/>
      <c r="G10" s="46"/>
      <c r="J10" s="46"/>
      <c r="M10" s="46"/>
      <c r="N10" s="13"/>
      <c r="O10" s="13"/>
      <c r="P10" s="47"/>
      <c r="Q10" s="48" t="s">
        <v>59</v>
      </c>
      <c r="R10" s="49" t="str">
        <f>IF(OR(R5="ERROR",R6="ERROR",R7="ERROR",R8="ERROR"),"Fix Error",IF(OR(R5=D4,R6=D4,R7=D4,R8=D4),D4,IF(OR(R5=G4,R6=G4,R7=G4,R8=G4),G4,IF(OR(R5=J4,R6=J4,R7=J4,R8=J4),J4,IF(OR(R5=M4,R6=M4,R7=M4,R8=M4),M4,IF(OR(R5=P4,R6=P4,R7=P4,R8=P4),P4,"Pending Results"))))))</f>
        <v>Débutant</v>
      </c>
    </row>
    <row r="11" spans="2:19" ht="13.5" customHeight="1" x14ac:dyDescent="0.25">
      <c r="E11" s="50"/>
      <c r="F11" s="50"/>
    </row>
    <row r="12" spans="2:19" ht="69" customHeight="1" x14ac:dyDescent="0.25">
      <c r="B12" s="136" t="s">
        <v>60</v>
      </c>
      <c r="C12" s="136"/>
      <c r="D12" s="137"/>
      <c r="E12" s="137"/>
      <c r="F12" s="137"/>
      <c r="G12" s="137"/>
      <c r="H12" s="137"/>
      <c r="I12" s="137"/>
      <c r="J12" s="137"/>
      <c r="K12" s="137"/>
      <c r="L12" s="137"/>
      <c r="M12" s="137"/>
      <c r="N12" s="137"/>
      <c r="O12" s="137"/>
      <c r="P12" s="137"/>
      <c r="Q12" s="137"/>
      <c r="R12" s="137"/>
    </row>
    <row r="13" spans="2:19" ht="9.75" customHeight="1" x14ac:dyDescent="0.25"/>
    <row r="14" spans="2:19" ht="13.5" customHeight="1" x14ac:dyDescent="0.25">
      <c r="B14" s="51" t="s">
        <v>61</v>
      </c>
    </row>
    <row r="15" spans="2:19" x14ac:dyDescent="0.25">
      <c r="B15" s="135" t="s">
        <v>62</v>
      </c>
      <c r="C15" s="135"/>
      <c r="D15" s="135"/>
      <c r="E15" s="135"/>
      <c r="F15" s="135"/>
      <c r="G15" s="135"/>
      <c r="H15" s="135"/>
      <c r="I15" s="135"/>
      <c r="J15" s="135"/>
      <c r="K15" s="135"/>
      <c r="L15" s="135"/>
      <c r="M15" s="135"/>
      <c r="N15" s="135"/>
      <c r="O15" s="135"/>
      <c r="P15" s="135"/>
      <c r="Q15" s="135"/>
      <c r="R15" s="135"/>
    </row>
    <row r="16" spans="2:19" x14ac:dyDescent="0.25">
      <c r="B16" s="135" t="s">
        <v>63</v>
      </c>
      <c r="C16" s="135"/>
      <c r="D16" s="135"/>
      <c r="E16" s="135"/>
      <c r="F16" s="135"/>
      <c r="G16" s="135"/>
      <c r="H16" s="135"/>
      <c r="I16" s="135"/>
      <c r="J16" s="135"/>
      <c r="K16" s="135"/>
      <c r="L16" s="135"/>
      <c r="M16" s="135"/>
      <c r="N16" s="135"/>
      <c r="O16" s="135"/>
      <c r="P16" s="135"/>
      <c r="Q16" s="135"/>
      <c r="R16" s="135"/>
    </row>
    <row r="17" spans="2:18" x14ac:dyDescent="0.25">
      <c r="B17" s="135" t="s">
        <v>64</v>
      </c>
      <c r="C17" s="135"/>
      <c r="D17" s="135"/>
      <c r="E17" s="135"/>
      <c r="F17" s="135"/>
      <c r="G17" s="135"/>
      <c r="H17" s="135"/>
      <c r="I17" s="135"/>
      <c r="J17" s="135"/>
      <c r="K17" s="135"/>
      <c r="L17" s="135"/>
      <c r="M17" s="135"/>
      <c r="N17" s="135"/>
      <c r="O17" s="135"/>
      <c r="P17" s="135"/>
      <c r="Q17" s="135"/>
      <c r="R17" s="135"/>
    </row>
    <row r="18" spans="2:18" x14ac:dyDescent="0.25">
      <c r="B18" s="135" t="s">
        <v>65</v>
      </c>
      <c r="C18" s="135"/>
      <c r="D18" s="135"/>
      <c r="E18" s="135"/>
      <c r="F18" s="135"/>
      <c r="G18" s="135"/>
      <c r="H18" s="135"/>
      <c r="I18" s="135"/>
      <c r="J18" s="135"/>
      <c r="K18" s="135"/>
      <c r="L18" s="135"/>
      <c r="M18" s="135"/>
      <c r="N18" s="135"/>
      <c r="O18" s="135"/>
      <c r="P18" s="135"/>
      <c r="Q18" s="135"/>
      <c r="R18" s="135"/>
    </row>
    <row r="19" spans="2:18" x14ac:dyDescent="0.25">
      <c r="B19" s="135" t="s">
        <v>66</v>
      </c>
      <c r="C19" s="135"/>
      <c r="D19" s="135"/>
      <c r="E19" s="135"/>
      <c r="F19" s="135"/>
      <c r="G19" s="135"/>
      <c r="H19" s="135"/>
      <c r="I19" s="135"/>
      <c r="J19" s="135"/>
      <c r="K19" s="135"/>
      <c r="L19" s="135"/>
      <c r="M19" s="135"/>
      <c r="N19" s="135"/>
      <c r="O19" s="135"/>
      <c r="P19" s="135"/>
      <c r="Q19" s="135"/>
      <c r="R19" s="135"/>
    </row>
    <row r="20" spans="2:18" ht="29.25" customHeight="1" x14ac:dyDescent="0.25">
      <c r="B20" s="135" t="s">
        <v>67</v>
      </c>
      <c r="C20" s="135"/>
      <c r="D20" s="135"/>
      <c r="E20" s="135"/>
      <c r="F20" s="135"/>
      <c r="G20" s="135"/>
      <c r="H20" s="135"/>
      <c r="I20" s="135"/>
      <c r="J20" s="135"/>
      <c r="K20" s="135"/>
      <c r="L20" s="135"/>
      <c r="M20" s="135"/>
      <c r="N20" s="135"/>
      <c r="O20" s="135"/>
      <c r="P20" s="135"/>
      <c r="Q20" s="135"/>
      <c r="R20" s="135"/>
    </row>
    <row r="21" spans="2:18" x14ac:dyDescent="0.25"/>
  </sheetData>
  <sheetProtection algorithmName="SHA-512" hashValue="/hSfLgJ7LF5XqA0M3smA57K9C1EZnOG1UlngS79lR5pnr+RmeNXSAkemmCXZ1djPDFb7/7JqnVOr28k5hE4iPg==" saltValue="xjqqU3iZ4ixQ0Gnd07ThJg==" spinCount="100000" sheet="1" objects="1" scenarios="1" selectLockedCells="1"/>
  <mergeCells count="13">
    <mergeCell ref="D4:E4"/>
    <mergeCell ref="G4:H4"/>
    <mergeCell ref="J4:K4"/>
    <mergeCell ref="M4:N4"/>
    <mergeCell ref="P4:Q4"/>
    <mergeCell ref="B18:R18"/>
    <mergeCell ref="B19:R19"/>
    <mergeCell ref="B20:R20"/>
    <mergeCell ref="B12:C12"/>
    <mergeCell ref="D12:R12"/>
    <mergeCell ref="B15:R15"/>
    <mergeCell ref="B16:R16"/>
    <mergeCell ref="B17:R17"/>
  </mergeCells>
  <conditionalFormatting sqref="D5:E5">
    <cfRule type="expression" dxfId="135" priority="26">
      <formula>$D$5="N/A"</formula>
    </cfRule>
    <cfRule type="expression" dxfId="134" priority="27">
      <formula>$D$5="x"</formula>
    </cfRule>
  </conditionalFormatting>
  <conditionalFormatting sqref="D6:E6">
    <cfRule type="expression" dxfId="133" priority="24">
      <formula>$D$6="N/A"</formula>
    </cfRule>
    <cfRule type="expression" dxfId="132" priority="25">
      <formula>$D$6="x"</formula>
    </cfRule>
  </conditionalFormatting>
  <conditionalFormatting sqref="D7:E7">
    <cfRule type="expression" dxfId="131" priority="22">
      <formula>$D$7="N/A"</formula>
    </cfRule>
    <cfRule type="expression" dxfId="130" priority="23">
      <formula>$D$7="x"</formula>
    </cfRule>
  </conditionalFormatting>
  <conditionalFormatting sqref="D8:E8">
    <cfRule type="expression" dxfId="129" priority="8">
      <formula>$D$8="N/A"</formula>
    </cfRule>
    <cfRule type="expression" dxfId="128" priority="9">
      <formula>$D$6="x"</formula>
    </cfRule>
    <cfRule type="expression" dxfId="127" priority="10">
      <formula>$D$8="x"</formula>
    </cfRule>
  </conditionalFormatting>
  <conditionalFormatting sqref="G5:H7">
    <cfRule type="expression" dxfId="126" priority="11">
      <formula>$G5="x"</formula>
    </cfRule>
  </conditionalFormatting>
  <conditionalFormatting sqref="G7:H7">
    <cfRule type="expression" dxfId="125" priority="31">
      <formula>$G$7="x"</formula>
    </cfRule>
  </conditionalFormatting>
  <conditionalFormatting sqref="G8:H8">
    <cfRule type="expression" dxfId="124" priority="29">
      <formula>$G$8="x"</formula>
    </cfRule>
  </conditionalFormatting>
  <conditionalFormatting sqref="J5">
    <cfRule type="expression" dxfId="123" priority="18">
      <formula>$J$5="N/A"</formula>
    </cfRule>
    <cfRule type="expression" dxfId="122" priority="19">
      <formula>$J$5="x"</formula>
    </cfRule>
  </conditionalFormatting>
  <conditionalFormatting sqref="J6:K6">
    <cfRule type="expression" dxfId="121" priority="30">
      <formula>$J$6="x"</formula>
    </cfRule>
  </conditionalFormatting>
  <conditionalFormatting sqref="J7:K7">
    <cfRule type="expression" dxfId="120" priority="4">
      <formula>$J$7="x"</formula>
    </cfRule>
    <cfRule type="expression" dxfId="119" priority="5">
      <formula>$J$7=""</formula>
    </cfRule>
  </conditionalFormatting>
  <conditionalFormatting sqref="J8:K8">
    <cfRule type="expression" dxfId="118" priority="3">
      <formula>$J$8="x"</formula>
    </cfRule>
  </conditionalFormatting>
  <conditionalFormatting sqref="K5">
    <cfRule type="expression" dxfId="117" priority="17">
      <formula>$G$5="x"</formula>
    </cfRule>
  </conditionalFormatting>
  <conditionalFormatting sqref="M5:N5">
    <cfRule type="expression" dxfId="116" priority="20">
      <formula>$M$5="x"</formula>
    </cfRule>
    <cfRule type="expression" dxfId="115" priority="21">
      <formula>$M6=""</formula>
    </cfRule>
  </conditionalFormatting>
  <conditionalFormatting sqref="M6:N6">
    <cfRule type="expression" dxfId="114" priority="2">
      <formula>$M$6="x"</formula>
    </cfRule>
  </conditionalFormatting>
  <conditionalFormatting sqref="M7:N7">
    <cfRule type="expression" dxfId="113" priority="15">
      <formula>$M$7="N/A"</formula>
    </cfRule>
    <cfRule type="expression" dxfId="112" priority="16">
      <formula>$M7="x"</formula>
    </cfRule>
  </conditionalFormatting>
  <conditionalFormatting sqref="M8:N8">
    <cfRule type="expression" dxfId="111" priority="28">
      <formula>$M$8="x"</formula>
    </cfRule>
  </conditionalFormatting>
  <conditionalFormatting sqref="P5">
    <cfRule type="expression" dxfId="110" priority="6">
      <formula>$G$5="x"</formula>
    </cfRule>
  </conditionalFormatting>
  <conditionalFormatting sqref="P6:Q6">
    <cfRule type="expression" dxfId="109" priority="32">
      <formula>$P$6="x"</formula>
    </cfRule>
  </conditionalFormatting>
  <conditionalFormatting sqref="P7:Q7">
    <cfRule type="expression" dxfId="108" priority="13">
      <formula>$P$7="x"</formula>
    </cfRule>
    <cfRule type="expression" dxfId="107" priority="14">
      <formula>$P7="x"</formula>
    </cfRule>
  </conditionalFormatting>
  <conditionalFormatting sqref="P8:Q8">
    <cfRule type="expression" dxfId="106" priority="12">
      <formula>$P$8="x"</formula>
    </cfRule>
  </conditionalFormatting>
  <conditionalFormatting sqref="Q5">
    <cfRule type="expression" dxfId="105" priority="7">
      <formula>$M5="x"</formula>
    </cfRule>
  </conditionalFormatting>
  <dataValidations count="1">
    <dataValidation type="textLength" showErrorMessage="1" error="Please enter a single &quot;x&quot; or leave the space blank." prompt="Please type a single &quot;x&quot; then ENTER if this criterion applies to the NITAG." sqref="G5:G8 J6 M6:M8 P6:P7 J8" xr:uid="{00000000-0002-0000-0200-000000000000}">
      <formula1>1</formula1>
      <formula2>1</formula2>
    </dataValidation>
  </dataValidations>
  <pageMargins left="0.25" right="0.25" top="0.75" bottom="0.75" header="0.511811023622047" footer="0.511811023622047"/>
  <pageSetup fitToHeight="0" orientation="landscape"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S20"/>
  <sheetViews>
    <sheetView showGridLines="0" showRowColHeaders="0" zoomScaleNormal="100" workbookViewId="0">
      <selection activeCell="D11" sqref="D11:R11"/>
    </sheetView>
  </sheetViews>
  <sheetFormatPr baseColWidth="10" defaultColWidth="0" defaultRowHeight="12.75" zeroHeight="1" x14ac:dyDescent="0.2"/>
  <cols>
    <col min="1" max="1" width="1.140625" style="9" customWidth="1"/>
    <col min="2" max="2" width="2.42578125" style="9" customWidth="1"/>
    <col min="3" max="3" width="12" style="9" customWidth="1"/>
    <col min="4" max="4" width="3.85546875" style="9" customWidth="1"/>
    <col min="5" max="5" width="26.42578125" style="10" customWidth="1"/>
    <col min="6" max="6" width="0.85546875" style="10" customWidth="1"/>
    <col min="7" max="7" width="3.85546875" style="9" customWidth="1"/>
    <col min="8" max="8" width="26.42578125" style="10" customWidth="1"/>
    <col min="9" max="9" width="0.85546875" style="10" customWidth="1"/>
    <col min="10" max="10" width="3.7109375" style="9" customWidth="1"/>
    <col min="11" max="11" width="26.42578125" style="10" customWidth="1"/>
    <col min="12" max="12" width="0.85546875" style="10" customWidth="1"/>
    <col min="13" max="13" width="3.7109375" style="9" customWidth="1"/>
    <col min="14" max="14" width="26.42578125" style="10" customWidth="1"/>
    <col min="15" max="15" width="0.85546875" style="10" customWidth="1"/>
    <col min="16" max="16" width="3.7109375" style="9" customWidth="1"/>
    <col min="17" max="17" width="26.42578125" style="10" customWidth="1"/>
    <col min="18" max="18" width="15.140625" style="9" customWidth="1"/>
    <col min="19" max="19" width="1" style="9" customWidth="1"/>
    <col min="20" max="16384" width="0" style="9" hidden="1"/>
  </cols>
  <sheetData>
    <row r="1" spans="1:19" x14ac:dyDescent="0.2"/>
    <row r="2" spans="1:19" ht="17.25" customHeight="1" x14ac:dyDescent="0.25">
      <c r="B2" s="11" t="s">
        <v>68</v>
      </c>
      <c r="C2" s="12"/>
      <c r="D2" s="12"/>
      <c r="E2" s="13"/>
      <c r="F2" s="13"/>
      <c r="G2" s="12"/>
      <c r="H2" s="76"/>
      <c r="I2" s="76"/>
    </row>
    <row r="3" spans="1:19" ht="7.5" customHeight="1" x14ac:dyDescent="0.2"/>
    <row r="4" spans="1:19" ht="13.5" customHeight="1" x14ac:dyDescent="0.2">
      <c r="B4" s="16"/>
      <c r="C4" s="16"/>
      <c r="D4" s="138" t="s">
        <v>29</v>
      </c>
      <c r="E4" s="138"/>
      <c r="F4" s="17"/>
      <c r="G4" s="138" t="s">
        <v>30</v>
      </c>
      <c r="H4" s="138"/>
      <c r="I4" s="17"/>
      <c r="J4" s="138" t="s">
        <v>31</v>
      </c>
      <c r="K4" s="138"/>
      <c r="L4" s="17"/>
      <c r="M4" s="138" t="s">
        <v>32</v>
      </c>
      <c r="N4" s="138"/>
      <c r="O4" s="17"/>
      <c r="P4" s="138" t="s">
        <v>33</v>
      </c>
      <c r="Q4" s="138"/>
      <c r="R4" s="18" t="s">
        <v>34</v>
      </c>
    </row>
    <row r="5" spans="1:19" ht="149.25" customHeight="1" x14ac:dyDescent="0.2">
      <c r="B5" s="19">
        <v>1</v>
      </c>
      <c r="C5" s="20" t="s">
        <v>69</v>
      </c>
      <c r="D5" s="21" t="str">
        <f>IF(G5="X","N/A",IF(J5="x","N/A",IF(M5="x","N/A",IF(P5="x","N/A","x"))))</f>
        <v>x</v>
      </c>
      <c r="E5" s="77" t="s">
        <v>70</v>
      </c>
      <c r="F5" s="23"/>
      <c r="G5" s="24"/>
      <c r="H5" s="22" t="s">
        <v>71</v>
      </c>
      <c r="I5" s="23"/>
      <c r="J5" s="24"/>
      <c r="K5" s="22" t="s">
        <v>72</v>
      </c>
      <c r="L5" s="23"/>
      <c r="M5" s="24"/>
      <c r="N5" s="22" t="s">
        <v>73</v>
      </c>
      <c r="O5" s="23"/>
      <c r="P5" s="24"/>
      <c r="Q5" s="22" t="s">
        <v>74</v>
      </c>
      <c r="R5" s="31" t="str">
        <f>IF(ISNUMBER(SEARCH("x",D5)),D4,IF(AND((ISNUMBER(SEARCH("x",G5))),(ISNUMBER(SEARCH("x",J5))),(ISNUMBER(SEARCH("x",M5))),(ISNUMBER(SEARCH("x",P5)))),P4,IF(AND((ISNUMBER(SEARCH("x",G5))),(ISNUMBER(SEARCH("x",J5))),(ISTEXT(M5))),M4,IF(AND((ISNUMBER(SEARCH("x",G5))),(ISNUMBER(SEARCH("x",J5)))),J4,IF(AND((ISNUMBER(SEARCH("x",G5)))),G4,)))))</f>
        <v>Débutant</v>
      </c>
    </row>
    <row r="6" spans="1:19" ht="114.75" customHeight="1" x14ac:dyDescent="0.2">
      <c r="B6" s="19">
        <v>2</v>
      </c>
      <c r="C6" s="20" t="s">
        <v>75</v>
      </c>
      <c r="D6" s="21" t="str">
        <f>IF(G6="X","N/A",IF(J6="x","N/A",IF(M6="x","N/A",IF(P6="x","N/A","x"))))</f>
        <v>x</v>
      </c>
      <c r="E6" s="77" t="s">
        <v>76</v>
      </c>
      <c r="F6" s="23"/>
      <c r="G6" s="24"/>
      <c r="H6" s="25" t="s">
        <v>77</v>
      </c>
      <c r="I6" s="23"/>
      <c r="J6" s="24"/>
      <c r="K6" s="25" t="s">
        <v>78</v>
      </c>
      <c r="L6" s="23"/>
      <c r="M6" s="24"/>
      <c r="N6" s="22" t="s">
        <v>79</v>
      </c>
      <c r="O6" s="23"/>
      <c r="P6" s="24"/>
      <c r="Q6" s="33" t="s">
        <v>80</v>
      </c>
      <c r="R6" s="31" t="str">
        <f>IF(ISNUMBER(SEARCH("x",D6)),D4,IF(AND((ISNUMBER(SEARCH("x",G6))),(ISNUMBER(SEARCH("x",J6))),(ISNUMBER(SEARCH("x",M6))),(ISNUMBER(SEARCH("x",P6)))),$P$4,IF(AND((ISNUMBER(SEARCH("x",G6))),(ISNUMBER(SEARCH("x",J6))),(ISTEXT(M6))),$M$4,IF(AND((ISNUMBER(SEARCH("x",G6))),(ISNUMBER(SEARCH("x",J6)))),$J$4,IF(AND((ISNUMBER(SEARCH("x",G6)))),G4,D4)))))</f>
        <v>Débutant</v>
      </c>
    </row>
    <row r="7" spans="1:19" ht="114.75" customHeight="1" x14ac:dyDescent="0.2">
      <c r="B7" s="19">
        <v>3</v>
      </c>
      <c r="C7" s="20" t="s">
        <v>81</v>
      </c>
      <c r="D7" s="21" t="str">
        <f>IF(G7="X","N/A",IF(J7="x","N/A",IF(M7="x","N/A",IF(P7="x","N/A","x"))))</f>
        <v>x</v>
      </c>
      <c r="E7" s="78" t="s">
        <v>82</v>
      </c>
      <c r="F7" s="23"/>
      <c r="G7" s="24"/>
      <c r="H7" s="25" t="s">
        <v>83</v>
      </c>
      <c r="I7" s="23"/>
      <c r="J7" s="79" t="str">
        <f>IF(G7="x","x","")</f>
        <v/>
      </c>
      <c r="K7" s="80" t="s">
        <v>38</v>
      </c>
      <c r="L7" s="28"/>
      <c r="M7" s="79" t="str">
        <f>IF(G7="x","x","")</f>
        <v/>
      </c>
      <c r="N7" s="80" t="s">
        <v>39</v>
      </c>
      <c r="O7" s="28"/>
      <c r="P7" s="79" t="str">
        <f>IF(G7="x","x","")</f>
        <v/>
      </c>
      <c r="Q7" s="80" t="s">
        <v>40</v>
      </c>
      <c r="R7" s="31" t="str">
        <f>IF(ISNUMBER(SEARCH("x",D7)),D4,IF(AND((ISNUMBER(SEARCH("x",G7))),(ISNUMBER(SEARCH("x",J7))),(ISNUMBER(SEARCH("x",M7))),(ISNUMBER(SEARCH("x",P7)))),$P$4,IF(AND((ISNUMBER(SEARCH("x",G7))),(ISNUMBER(SEARCH("x",J7))),(ISTEXT(M7))),$M$4,IF(AND((ISNUMBER(SEARCH("x",G7))),(ISNUMBER(SEARCH("x",J7)))),$J$4,IF(AND((ISNUMBER(SEARCH("x",G7)))),$G$4,$D$4)))))</f>
        <v>Débutant</v>
      </c>
    </row>
    <row r="8" spans="1:19" ht="7.5" customHeight="1" x14ac:dyDescent="0.2">
      <c r="B8" s="41"/>
      <c r="C8" s="41"/>
      <c r="D8" s="42"/>
      <c r="E8" s="41"/>
      <c r="F8" s="41"/>
      <c r="G8" s="43"/>
      <c r="H8" s="41"/>
      <c r="I8" s="41"/>
      <c r="J8" s="43"/>
      <c r="K8" s="41"/>
      <c r="L8" s="41"/>
      <c r="M8" s="43"/>
      <c r="N8" s="41"/>
      <c r="O8" s="41"/>
      <c r="P8" s="43"/>
      <c r="Q8" s="44"/>
      <c r="R8" s="45"/>
    </row>
    <row r="9" spans="1:19" ht="36" customHeight="1" x14ac:dyDescent="0.2">
      <c r="B9" s="46"/>
      <c r="C9" s="46"/>
      <c r="D9" s="46"/>
      <c r="G9" s="46"/>
      <c r="J9" s="46"/>
      <c r="M9" s="46"/>
      <c r="N9" s="13"/>
      <c r="O9" s="13"/>
      <c r="P9" s="47"/>
      <c r="Q9" s="48" t="s">
        <v>59</v>
      </c>
      <c r="R9" s="49" t="str">
        <f>IF(OR(R5=D4,R6=D4,R7=D4),D4,IF(OR(R5=G4,R6=G4,R7=G4),G4,IF(OR(R5=J4,R6=J4,R7=J4),J4,IF(OR(R5=M4,R6=M4,R7=M4),M4,IF(OR(R5=P4,R6=P4,R7=P4),P4,"Pending Results")))))</f>
        <v>Débutant</v>
      </c>
    </row>
    <row r="10" spans="1:19" ht="13.5" customHeight="1" x14ac:dyDescent="0.2">
      <c r="E10" s="50"/>
      <c r="F10" s="50"/>
    </row>
    <row r="11" spans="1:19" ht="69" customHeight="1" x14ac:dyDescent="0.2">
      <c r="B11" s="136" t="s">
        <v>60</v>
      </c>
      <c r="C11" s="136"/>
      <c r="D11" s="139"/>
      <c r="E11" s="139"/>
      <c r="F11" s="139"/>
      <c r="G11" s="139"/>
      <c r="H11" s="139"/>
      <c r="I11" s="139"/>
      <c r="J11" s="139"/>
      <c r="K11" s="139"/>
      <c r="L11" s="139"/>
      <c r="M11" s="139"/>
      <c r="N11" s="139"/>
      <c r="O11" s="139"/>
      <c r="P11" s="139"/>
      <c r="Q11" s="139"/>
      <c r="R11" s="139"/>
    </row>
    <row r="12" spans="1:19" ht="9.75" customHeight="1" x14ac:dyDescent="0.2"/>
    <row r="13" spans="1:19" ht="13.5" customHeight="1" x14ac:dyDescent="0.2">
      <c r="B13" s="51" t="s">
        <v>61</v>
      </c>
      <c r="E13" s="9"/>
      <c r="G13" s="10"/>
      <c r="H13" s="9"/>
      <c r="J13" s="10"/>
      <c r="K13" s="9"/>
      <c r="M13" s="10"/>
      <c r="N13" s="9"/>
      <c r="P13" s="10"/>
      <c r="Q13" s="9"/>
      <c r="R13" s="10"/>
    </row>
    <row r="14" spans="1:19" customFormat="1" ht="15" x14ac:dyDescent="0.25">
      <c r="A14" s="9"/>
      <c r="B14" s="135" t="s">
        <v>62</v>
      </c>
      <c r="C14" s="135"/>
      <c r="D14" s="135"/>
      <c r="E14" s="135"/>
      <c r="F14" s="135"/>
      <c r="G14" s="135"/>
      <c r="H14" s="135"/>
      <c r="I14" s="135"/>
      <c r="J14" s="135"/>
      <c r="K14" s="135"/>
      <c r="L14" s="135"/>
      <c r="M14" s="135"/>
      <c r="N14" s="135"/>
      <c r="O14" s="135"/>
      <c r="P14" s="135"/>
      <c r="Q14" s="135"/>
      <c r="R14" s="135"/>
      <c r="S14" s="9"/>
    </row>
    <row r="15" spans="1:19" customFormat="1" ht="15" x14ac:dyDescent="0.25">
      <c r="A15" s="9"/>
      <c r="B15" s="135" t="s">
        <v>63</v>
      </c>
      <c r="C15" s="135"/>
      <c r="D15" s="135"/>
      <c r="E15" s="135"/>
      <c r="F15" s="135"/>
      <c r="G15" s="135"/>
      <c r="H15" s="135"/>
      <c r="I15" s="135"/>
      <c r="J15" s="135"/>
      <c r="K15" s="135"/>
      <c r="L15" s="135"/>
      <c r="M15" s="135"/>
      <c r="N15" s="135"/>
      <c r="O15" s="135"/>
      <c r="P15" s="135"/>
      <c r="Q15" s="135"/>
      <c r="R15" s="135"/>
      <c r="S15" s="9"/>
    </row>
    <row r="16" spans="1:19" customFormat="1" ht="15" x14ac:dyDescent="0.25">
      <c r="A16" s="9"/>
      <c r="B16" s="135" t="s">
        <v>64</v>
      </c>
      <c r="C16" s="135"/>
      <c r="D16" s="135"/>
      <c r="E16" s="135"/>
      <c r="F16" s="135"/>
      <c r="G16" s="135"/>
      <c r="H16" s="135"/>
      <c r="I16" s="135"/>
      <c r="J16" s="135"/>
      <c r="K16" s="135"/>
      <c r="L16" s="135"/>
      <c r="M16" s="135"/>
      <c r="N16" s="135"/>
      <c r="O16" s="135"/>
      <c r="P16" s="135"/>
      <c r="Q16" s="135"/>
      <c r="R16" s="135"/>
      <c r="S16" s="9"/>
    </row>
    <row r="17" spans="1:19" customFormat="1" ht="15" x14ac:dyDescent="0.25">
      <c r="A17" s="9"/>
      <c r="B17" s="135" t="s">
        <v>65</v>
      </c>
      <c r="C17" s="135"/>
      <c r="D17" s="135"/>
      <c r="E17" s="135"/>
      <c r="F17" s="135"/>
      <c r="G17" s="135"/>
      <c r="H17" s="135"/>
      <c r="I17" s="135"/>
      <c r="J17" s="135"/>
      <c r="K17" s="135"/>
      <c r="L17" s="135"/>
      <c r="M17" s="135"/>
      <c r="N17" s="135"/>
      <c r="O17" s="135"/>
      <c r="P17" s="135"/>
      <c r="Q17" s="135"/>
      <c r="R17" s="135"/>
      <c r="S17" s="9"/>
    </row>
    <row r="18" spans="1:19" customFormat="1" ht="15" x14ac:dyDescent="0.25">
      <c r="A18" s="9"/>
      <c r="B18" s="135" t="s">
        <v>66</v>
      </c>
      <c r="C18" s="135"/>
      <c r="D18" s="135"/>
      <c r="E18" s="135"/>
      <c r="F18" s="135"/>
      <c r="G18" s="135"/>
      <c r="H18" s="135"/>
      <c r="I18" s="135"/>
      <c r="J18" s="135"/>
      <c r="K18" s="135"/>
      <c r="L18" s="135"/>
      <c r="M18" s="135"/>
      <c r="N18" s="135"/>
      <c r="O18" s="135"/>
      <c r="P18" s="135"/>
      <c r="Q18" s="135"/>
      <c r="R18" s="135"/>
      <c r="S18" s="9"/>
    </row>
    <row r="19" spans="1:19" customFormat="1" ht="29.25" customHeight="1" x14ac:dyDescent="0.25">
      <c r="A19" s="9"/>
      <c r="B19" s="135" t="s">
        <v>67</v>
      </c>
      <c r="C19" s="135"/>
      <c r="D19" s="135"/>
      <c r="E19" s="135"/>
      <c r="F19" s="135"/>
      <c r="G19" s="135"/>
      <c r="H19" s="135"/>
      <c r="I19" s="135"/>
      <c r="J19" s="135"/>
      <c r="K19" s="135"/>
      <c r="L19" s="135"/>
      <c r="M19" s="135"/>
      <c r="N19" s="135"/>
      <c r="O19" s="135"/>
      <c r="P19" s="135"/>
      <c r="Q19" s="135"/>
      <c r="R19" s="135"/>
      <c r="S19" s="9"/>
    </row>
    <row r="20" spans="1:19" x14ac:dyDescent="0.2"/>
  </sheetData>
  <sheetProtection algorithmName="SHA-512" hashValue="WBgyG3A+mrXmhlitseWsSe8eKOLtgwqjDDlq2LmpKsMLT2gvZuCaauqo9I1g/L5KtZO+Xt+lvOJ0XjmKcPngEA==" saltValue="nFazE3P49ddRaeAtcCYojg==" spinCount="100000" sheet="1" objects="1" scenarios="1" selectLockedCells="1"/>
  <mergeCells count="13">
    <mergeCell ref="D4:E4"/>
    <mergeCell ref="G4:H4"/>
    <mergeCell ref="J4:K4"/>
    <mergeCell ref="M4:N4"/>
    <mergeCell ref="P4:Q4"/>
    <mergeCell ref="B17:R17"/>
    <mergeCell ref="B18:R18"/>
    <mergeCell ref="B19:R19"/>
    <mergeCell ref="B11:C11"/>
    <mergeCell ref="D11:R11"/>
    <mergeCell ref="B14:R14"/>
    <mergeCell ref="B15:R15"/>
    <mergeCell ref="B16:R16"/>
  </mergeCells>
  <conditionalFormatting sqref="D5:E5 D7:E7">
    <cfRule type="expression" dxfId="104" priority="16">
      <formula>$D$7="N/A"</formula>
    </cfRule>
    <cfRule type="expression" dxfId="103" priority="17">
      <formula>$D$7="x"</formula>
    </cfRule>
  </conditionalFormatting>
  <conditionalFormatting sqref="D6:E6">
    <cfRule type="expression" dxfId="102" priority="4">
      <formula>$D$6="n/A"</formula>
    </cfRule>
    <cfRule type="expression" dxfId="101" priority="5">
      <formula>$D$6="x"</formula>
    </cfRule>
  </conditionalFormatting>
  <conditionalFormatting sqref="G5:H5">
    <cfRule type="expression" dxfId="100" priority="11">
      <formula>$G$5="x"</formula>
    </cfRule>
  </conditionalFormatting>
  <conditionalFormatting sqref="G6:H6">
    <cfRule type="expression" dxfId="99" priority="7">
      <formula>$G$6="x"</formula>
    </cfRule>
  </conditionalFormatting>
  <conditionalFormatting sqref="G7:H7">
    <cfRule type="expression" dxfId="98" priority="12">
      <formula>$G$7="x"</formula>
    </cfRule>
    <cfRule type="expression" dxfId="97" priority="13">
      <formula>$G$7="N/A"</formula>
    </cfRule>
  </conditionalFormatting>
  <conditionalFormatting sqref="J5:L5">
    <cfRule type="expression" dxfId="96" priority="10">
      <formula>$J$5="x"</formula>
    </cfRule>
  </conditionalFormatting>
  <conditionalFormatting sqref="J6:L6">
    <cfRule type="expression" dxfId="95" priority="6">
      <formula>$J$6="x"</formula>
    </cfRule>
  </conditionalFormatting>
  <conditionalFormatting sqref="J7:O7">
    <cfRule type="expression" dxfId="94" priority="15">
      <formula>$M$7="x"</formula>
    </cfRule>
  </conditionalFormatting>
  <conditionalFormatting sqref="J7:Q7">
    <cfRule type="expression" dxfId="93" priority="14">
      <formula>$P$7="x"</formula>
    </cfRule>
  </conditionalFormatting>
  <conditionalFormatting sqref="M5:O5">
    <cfRule type="expression" dxfId="92" priority="2">
      <formula>$M$5="x"</formula>
    </cfRule>
  </conditionalFormatting>
  <conditionalFormatting sqref="M6:O6">
    <cfRule type="expression" dxfId="91" priority="9">
      <formula>$M$6="x"</formula>
    </cfRule>
  </conditionalFormatting>
  <conditionalFormatting sqref="P5:Q5">
    <cfRule type="expression" dxfId="90" priority="8">
      <formula>$P$5="x"</formula>
    </cfRule>
  </conditionalFormatting>
  <conditionalFormatting sqref="P6:Q6">
    <cfRule type="expression" dxfId="89" priority="3">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J5:J6 M5:M6 P5:P6" xr:uid="{00000000-0002-0000-03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XFC22"/>
  <sheetViews>
    <sheetView showGridLines="0" showRowColHeaders="0" zoomScaleNormal="100" workbookViewId="0">
      <selection activeCell="D12" sqref="D12:R12"/>
    </sheetView>
  </sheetViews>
  <sheetFormatPr baseColWidth="10" defaultColWidth="0" defaultRowHeight="12.75" zeroHeight="1" x14ac:dyDescent="0.2"/>
  <cols>
    <col min="1" max="1" width="1.140625" style="9" customWidth="1"/>
    <col min="2" max="2" width="2.42578125" style="9" customWidth="1"/>
    <col min="3" max="3" width="15.28515625" style="9" customWidth="1"/>
    <col min="4" max="4" width="3.85546875" style="9" customWidth="1"/>
    <col min="5" max="5" width="26.42578125" style="10" customWidth="1"/>
    <col min="6" max="6" width="0.85546875" style="10" customWidth="1"/>
    <col min="7" max="7" width="3.85546875" style="9" customWidth="1"/>
    <col min="8" max="8" width="26.42578125" style="10" customWidth="1"/>
    <col min="9" max="9" width="0.85546875" style="10" customWidth="1"/>
    <col min="10" max="10" width="3.7109375" style="9" customWidth="1"/>
    <col min="11" max="11" width="26.42578125" style="10" customWidth="1"/>
    <col min="12" max="12" width="0.85546875" style="10" customWidth="1"/>
    <col min="13" max="13" width="4.140625" style="9" customWidth="1"/>
    <col min="14" max="14" width="26.42578125" style="10" customWidth="1"/>
    <col min="15" max="15" width="0.85546875" style="10" customWidth="1"/>
    <col min="16" max="16" width="3.7109375" style="9" customWidth="1"/>
    <col min="17" max="17" width="28.28515625" style="10" customWidth="1"/>
    <col min="18" max="18" width="13.85546875" style="9" customWidth="1"/>
    <col min="19" max="19" width="1" style="9" customWidth="1"/>
    <col min="20" max="16383" width="8.85546875" style="9" hidden="1"/>
    <col min="16384" max="16384" width="0" style="9" hidden="1"/>
  </cols>
  <sheetData>
    <row r="1" spans="1:19" x14ac:dyDescent="0.2"/>
    <row r="2" spans="1:19" ht="17.25" customHeight="1" x14ac:dyDescent="0.25">
      <c r="B2" s="11" t="s">
        <v>84</v>
      </c>
      <c r="C2" s="12"/>
      <c r="D2" s="12"/>
      <c r="E2" s="13"/>
      <c r="F2" s="13"/>
      <c r="G2" s="12"/>
      <c r="H2" s="76"/>
      <c r="I2" s="81"/>
    </row>
    <row r="3" spans="1:19" ht="7.5" customHeight="1" x14ac:dyDescent="0.2"/>
    <row r="4" spans="1:19" ht="13.5" customHeight="1" x14ac:dyDescent="0.2">
      <c r="B4" s="16"/>
      <c r="C4" s="16"/>
      <c r="D4" s="138" t="s">
        <v>29</v>
      </c>
      <c r="E4" s="138"/>
      <c r="F4" s="17"/>
      <c r="G4" s="138" t="s">
        <v>30</v>
      </c>
      <c r="H4" s="138"/>
      <c r="I4" s="17"/>
      <c r="J4" s="138" t="s">
        <v>31</v>
      </c>
      <c r="K4" s="138"/>
      <c r="L4" s="17"/>
      <c r="M4" s="138" t="s">
        <v>32</v>
      </c>
      <c r="N4" s="138"/>
      <c r="O4" s="17"/>
      <c r="P4" s="138" t="s">
        <v>33</v>
      </c>
      <c r="Q4" s="138"/>
      <c r="R4" s="18" t="s">
        <v>34</v>
      </c>
    </row>
    <row r="5" spans="1:19" ht="99.75" customHeight="1" x14ac:dyDescent="0.2">
      <c r="B5" s="19">
        <v>1</v>
      </c>
      <c r="C5" s="20" t="s">
        <v>85</v>
      </c>
      <c r="D5" s="21" t="str">
        <f>IF(G5="X","N/A",IF(J5="x","N/A",IF(M5="x","N/A",IF(P5="x","N/A","x"))))</f>
        <v>x</v>
      </c>
      <c r="E5" s="22" t="s">
        <v>86</v>
      </c>
      <c r="F5" s="23"/>
      <c r="G5" s="24"/>
      <c r="H5" s="25" t="s">
        <v>87</v>
      </c>
      <c r="I5" s="41"/>
      <c r="J5" s="24"/>
      <c r="K5" s="25" t="s">
        <v>88</v>
      </c>
      <c r="L5" s="41"/>
      <c r="M5" s="24"/>
      <c r="N5" s="25" t="s">
        <v>89</v>
      </c>
      <c r="O5" s="41"/>
      <c r="P5" s="24"/>
      <c r="Q5" s="33" t="s">
        <v>90</v>
      </c>
      <c r="R5" s="31" t="str">
        <f>IF(ISNUMBER(SEARCH("x",D5)),D4,IF(AND((ISNUMBER(SEARCH("x",G5))),(ISNUMBER(SEARCH("x",J5))),(ISNUMBER(SEARCH("x",M5))),(ISNUMBER(SEARCH("x",P5)))),P4,IF(AND((ISNUMBER(SEARCH("x",G5))),(ISNUMBER(SEARCH("x",J5))),(ISTEXT(M5))),M4,IF(AND((ISNUMBER(SEARCH("x",G5))),(ISNUMBER(SEARCH("x",J5)))),J4,IF(AND((ISNUMBER(SEARCH("x",G5)))),G4,D4)))))</f>
        <v>Débutant</v>
      </c>
    </row>
    <row r="6" spans="1:19" ht="72.75" customHeight="1" x14ac:dyDescent="0.2">
      <c r="B6" s="32">
        <v>2</v>
      </c>
      <c r="C6" s="20" t="s">
        <v>91</v>
      </c>
      <c r="D6" s="21" t="str">
        <f>IF(G6="X","N/A",IF(J6="x","N/A",IF(M6="x","N/A",IF(P6="x","N/A","x"))))</f>
        <v>x</v>
      </c>
      <c r="E6" s="22" t="s">
        <v>92</v>
      </c>
      <c r="F6" s="23"/>
      <c r="G6" s="24"/>
      <c r="H6" s="25" t="s">
        <v>93</v>
      </c>
      <c r="I6" s="41"/>
      <c r="J6" s="24"/>
      <c r="K6" s="25" t="s">
        <v>94</v>
      </c>
      <c r="L6" s="41"/>
      <c r="M6" s="24"/>
      <c r="N6" s="25" t="s">
        <v>95</v>
      </c>
      <c r="O6" s="41"/>
      <c r="P6" s="24"/>
      <c r="Q6" s="33" t="s">
        <v>96</v>
      </c>
      <c r="R6" s="31" t="str">
        <f>IF(ISNUMBER(SEARCH("x",D6)),D4,IF(AND((ISNUMBER(SEARCH("x",G6))),(ISNUMBER(SEARCH("x",J6))),(ISNUMBER(SEARCH("x",M6))),(ISNUMBER(SEARCH("x",P6)))),P4,IF(AND((ISNUMBER(SEARCH("x",G6))),(ISNUMBER(SEARCH("x",J6))),(ISTEXT(M6))),M4,IF(AND((ISNUMBER(SEARCH("x",G6))),(ISNUMBER(SEARCH("x",J6)))),J4,IF(AND((ISNUMBER(SEARCH("x",G6)))),G4,D4)))))</f>
        <v>Débutant</v>
      </c>
    </row>
    <row r="7" spans="1:19" ht="91.5" customHeight="1" x14ac:dyDescent="0.2">
      <c r="B7" s="19">
        <v>3</v>
      </c>
      <c r="C7" s="20" t="s">
        <v>97</v>
      </c>
      <c r="D7" s="21" t="str">
        <f>IF(G7="X","N/A",IF(J7="x","N/A",IF(M7="x","N/A",IF(P7="x","N/A","x"))))</f>
        <v>x</v>
      </c>
      <c r="E7" s="22" t="s">
        <v>98</v>
      </c>
      <c r="F7" s="23"/>
      <c r="G7" s="24"/>
      <c r="H7" s="25" t="s">
        <v>99</v>
      </c>
      <c r="I7" s="41"/>
      <c r="J7" s="24"/>
      <c r="K7" s="25" t="s">
        <v>100</v>
      </c>
      <c r="L7" s="41"/>
      <c r="M7" s="39"/>
      <c r="N7" s="25" t="s">
        <v>101</v>
      </c>
      <c r="O7" s="82"/>
      <c r="P7" s="83" t="str">
        <f>IF($M$7="x","x","")</f>
        <v/>
      </c>
      <c r="Q7" s="80" t="s">
        <v>102</v>
      </c>
      <c r="R7" s="31" t="str">
        <f>IF(ISNUMBER(SEARCH("x",D7)),D4,IF(AND((ISNUMBER(SEARCH("x",G7))),(ISNUMBER(SEARCH("x",J7))),(ISNUMBER(SEARCH("x",M7))),(ISNUMBER(SEARCH("x",P7)))),P4,IF(AND((ISNUMBER(SEARCH("x",G7))),(ISNUMBER(SEARCH("x",J7))),(ISTEXT(M7))),M4,IF(AND((ISNUMBER(SEARCH("x",G7))),(ISNUMBER(SEARCH("x",J7)))),J4,IF(AND((ISNUMBER(SEARCH("x",G7)))),G4,D4)))))</f>
        <v>Débutant</v>
      </c>
    </row>
    <row r="8" spans="1:19" ht="64.5" customHeight="1" x14ac:dyDescent="0.2">
      <c r="B8" s="19">
        <v>4</v>
      </c>
      <c r="C8" s="20" t="s">
        <v>103</v>
      </c>
      <c r="D8" s="21" t="str">
        <f>IF(G8="X","N/A",IF(J8="x","N/A",IF(M8="x","N/A",IF(P8="x","N/A","x"))))</f>
        <v>x</v>
      </c>
      <c r="E8" s="22" t="s">
        <v>104</v>
      </c>
      <c r="F8" s="23"/>
      <c r="G8" s="24"/>
      <c r="H8" s="25" t="s">
        <v>105</v>
      </c>
      <c r="I8" s="41"/>
      <c r="J8" s="24"/>
      <c r="K8" s="25" t="s">
        <v>106</v>
      </c>
      <c r="L8" s="41"/>
      <c r="M8" s="24"/>
      <c r="N8" s="25" t="s">
        <v>107</v>
      </c>
      <c r="O8" s="41"/>
      <c r="P8" s="24"/>
      <c r="Q8" s="22" t="s">
        <v>108</v>
      </c>
      <c r="R8" s="31" t="str">
        <f>IF(ISNUMBER(SEARCH("x",D8)),D4,IF(AND((ISNUMBER(SEARCH("x",G8))),(ISNUMBER(SEARCH("x",J8))),(ISNUMBER(SEARCH("x",M8))),(ISNUMBER(SEARCH("x",P8)))),P4,IF(AND((ISNUMBER(SEARCH("x",G8))),(ISNUMBER(SEARCH("x",J8))),(ISTEXT(M8))),M4,IF(AND((ISNUMBER(SEARCH("x",G8))),(ISNUMBER(SEARCH("x",J8)))),J4,IF(AND((ISNUMBER(SEARCH("x",G8)))),G4,D4)))))</f>
        <v>Débutant</v>
      </c>
    </row>
    <row r="9" spans="1:19" ht="7.5" customHeight="1" x14ac:dyDescent="0.2">
      <c r="B9" s="41"/>
      <c r="C9" s="41"/>
      <c r="D9" s="42"/>
      <c r="E9" s="41"/>
      <c r="F9" s="41"/>
      <c r="G9" s="43"/>
      <c r="H9" s="41"/>
      <c r="I9" s="41"/>
      <c r="J9" s="43"/>
      <c r="K9" s="41"/>
      <c r="L9" s="41"/>
      <c r="M9" s="43"/>
      <c r="N9" s="41"/>
      <c r="O9" s="41"/>
      <c r="P9" s="43"/>
      <c r="Q9" s="44"/>
      <c r="R9" s="45"/>
    </row>
    <row r="10" spans="1:19" ht="36" customHeight="1" x14ac:dyDescent="0.2">
      <c r="B10" s="46"/>
      <c r="C10" s="46"/>
      <c r="D10" s="46"/>
      <c r="G10" s="46"/>
      <c r="J10" s="46"/>
      <c r="M10" s="46"/>
      <c r="N10" s="13"/>
      <c r="O10" s="13"/>
      <c r="P10" s="47"/>
      <c r="Q10" s="48" t="s">
        <v>59</v>
      </c>
      <c r="R10" s="49" t="str">
        <f>IF(OR(R5="ERROR",R6="ERROR",R7="ERROR",R8="ERROR"),"Fix Error",IF(OR(R5=D4,R6=D4,R7=D4,R8=D4),D4,IF(OR(R5=G4,R6=G4,R7=G4,R8=G4),G4,IF(OR(R5=J4,R6=J4,R7=J4,R8=J4),J4,IF(OR(R5=M4,R6=M4,R7=M4,R8=M4),M4,IF(OR(R5=P4,R6=P4,R7=P4,R8=P4),P4,"Pending Results"))))))</f>
        <v>Débutant</v>
      </c>
    </row>
    <row r="11" spans="1:19" ht="13.5" customHeight="1" x14ac:dyDescent="0.2">
      <c r="E11" s="50"/>
      <c r="F11" s="50"/>
    </row>
    <row r="12" spans="1:19" ht="69" customHeight="1" x14ac:dyDescent="0.2">
      <c r="B12" s="136" t="s">
        <v>60</v>
      </c>
      <c r="C12" s="136"/>
      <c r="D12" s="139"/>
      <c r="E12" s="139"/>
      <c r="F12" s="139"/>
      <c r="G12" s="139"/>
      <c r="H12" s="139"/>
      <c r="I12" s="139"/>
      <c r="J12" s="139"/>
      <c r="K12" s="139"/>
      <c r="L12" s="139"/>
      <c r="M12" s="139"/>
      <c r="N12" s="139"/>
      <c r="O12" s="139"/>
      <c r="P12" s="139"/>
      <c r="Q12" s="139"/>
      <c r="R12" s="139"/>
    </row>
    <row r="13" spans="1:19" ht="9.75" customHeight="1" x14ac:dyDescent="0.2"/>
    <row r="14" spans="1:19" ht="13.5" customHeight="1" x14ac:dyDescent="0.2">
      <c r="B14" s="84"/>
    </row>
    <row r="15" spans="1:19" ht="13.5" customHeight="1" x14ac:dyDescent="0.2">
      <c r="B15" s="51" t="s">
        <v>61</v>
      </c>
      <c r="E15" s="9"/>
      <c r="G15" s="10"/>
      <c r="H15" s="9"/>
      <c r="J15" s="10"/>
      <c r="K15" s="9"/>
      <c r="M15" s="10"/>
      <c r="N15" s="9"/>
      <c r="P15" s="10"/>
      <c r="Q15" s="9"/>
      <c r="R15" s="10"/>
    </row>
    <row r="16" spans="1:19" customFormat="1" ht="15" x14ac:dyDescent="0.25">
      <c r="A16" s="9"/>
      <c r="B16" s="135" t="s">
        <v>62</v>
      </c>
      <c r="C16" s="135"/>
      <c r="D16" s="135"/>
      <c r="E16" s="135"/>
      <c r="F16" s="135"/>
      <c r="G16" s="135"/>
      <c r="H16" s="135"/>
      <c r="I16" s="135"/>
      <c r="J16" s="135"/>
      <c r="K16" s="135"/>
      <c r="L16" s="135"/>
      <c r="M16" s="135"/>
      <c r="N16" s="135"/>
      <c r="O16" s="135"/>
      <c r="P16" s="135"/>
      <c r="Q16" s="135"/>
      <c r="R16" s="135"/>
      <c r="S16" s="9"/>
    </row>
    <row r="17" spans="1:19" customFormat="1" ht="15" x14ac:dyDescent="0.25">
      <c r="A17" s="9"/>
      <c r="B17" s="135" t="s">
        <v>63</v>
      </c>
      <c r="C17" s="135"/>
      <c r="D17" s="135"/>
      <c r="E17" s="135"/>
      <c r="F17" s="135"/>
      <c r="G17" s="135"/>
      <c r="H17" s="135"/>
      <c r="I17" s="135"/>
      <c r="J17" s="135"/>
      <c r="K17" s="135"/>
      <c r="L17" s="135"/>
      <c r="M17" s="135"/>
      <c r="N17" s="135"/>
      <c r="O17" s="135"/>
      <c r="P17" s="135"/>
      <c r="Q17" s="135"/>
      <c r="R17" s="135"/>
      <c r="S17" s="9"/>
    </row>
    <row r="18" spans="1:19" customFormat="1" ht="15" x14ac:dyDescent="0.25">
      <c r="A18" s="9"/>
      <c r="B18" s="135" t="s">
        <v>64</v>
      </c>
      <c r="C18" s="135"/>
      <c r="D18" s="135"/>
      <c r="E18" s="135"/>
      <c r="F18" s="135"/>
      <c r="G18" s="135"/>
      <c r="H18" s="135"/>
      <c r="I18" s="135"/>
      <c r="J18" s="135"/>
      <c r="K18" s="135"/>
      <c r="L18" s="135"/>
      <c r="M18" s="135"/>
      <c r="N18" s="135"/>
      <c r="O18" s="135"/>
      <c r="P18" s="135"/>
      <c r="Q18" s="135"/>
      <c r="R18" s="135"/>
      <c r="S18" s="9"/>
    </row>
    <row r="19" spans="1:19" customFormat="1" ht="15" x14ac:dyDescent="0.25">
      <c r="A19" s="9"/>
      <c r="B19" s="135" t="s">
        <v>65</v>
      </c>
      <c r="C19" s="135"/>
      <c r="D19" s="135"/>
      <c r="E19" s="135"/>
      <c r="F19" s="135"/>
      <c r="G19" s="135"/>
      <c r="H19" s="135"/>
      <c r="I19" s="135"/>
      <c r="J19" s="135"/>
      <c r="K19" s="135"/>
      <c r="L19" s="135"/>
      <c r="M19" s="135"/>
      <c r="N19" s="135"/>
      <c r="O19" s="135"/>
      <c r="P19" s="135"/>
      <c r="Q19" s="135"/>
      <c r="R19" s="135"/>
      <c r="S19" s="9"/>
    </row>
    <row r="20" spans="1:19" customFormat="1" ht="15" x14ac:dyDescent="0.25">
      <c r="A20" s="9"/>
      <c r="B20" s="135" t="s">
        <v>66</v>
      </c>
      <c r="C20" s="135"/>
      <c r="D20" s="135"/>
      <c r="E20" s="135"/>
      <c r="F20" s="135"/>
      <c r="G20" s="135"/>
      <c r="H20" s="135"/>
      <c r="I20" s="135"/>
      <c r="J20" s="135"/>
      <c r="K20" s="135"/>
      <c r="L20" s="135"/>
      <c r="M20" s="135"/>
      <c r="N20" s="135"/>
      <c r="O20" s="135"/>
      <c r="P20" s="135"/>
      <c r="Q20" s="135"/>
      <c r="R20" s="135"/>
      <c r="S20" s="9"/>
    </row>
    <row r="21" spans="1:19" customFormat="1" ht="29.25" customHeight="1" x14ac:dyDescent="0.25">
      <c r="A21" s="9"/>
      <c r="B21" s="135" t="s">
        <v>67</v>
      </c>
      <c r="C21" s="135"/>
      <c r="D21" s="135"/>
      <c r="E21" s="135"/>
      <c r="F21" s="135"/>
      <c r="G21" s="135"/>
      <c r="H21" s="135"/>
      <c r="I21" s="135"/>
      <c r="J21" s="135"/>
      <c r="K21" s="135"/>
      <c r="L21" s="135"/>
      <c r="M21" s="135"/>
      <c r="N21" s="135"/>
      <c r="O21" s="135"/>
      <c r="P21" s="135"/>
      <c r="Q21" s="135"/>
      <c r="R21" s="135"/>
      <c r="S21" s="9"/>
    </row>
    <row r="22" spans="1:19" x14ac:dyDescent="0.2"/>
  </sheetData>
  <sheetProtection algorithmName="SHA-512" hashValue="shq6l+MP2wZhb3/to1ccZUQlERs1Kw3tI5P0yl2phnBp2a+28hsLCkLyS2/4iwVDIQ0GbTAQiCpAf0AhylSdHQ==" saltValue="+ejxr5vQR3UUvHAmT8SsuQ==" spinCount="100000" sheet="1" objects="1" scenarios="1" selectLockedCells="1"/>
  <mergeCells count="13">
    <mergeCell ref="D4:E4"/>
    <mergeCell ref="G4:H4"/>
    <mergeCell ref="J4:K4"/>
    <mergeCell ref="M4:N4"/>
    <mergeCell ref="P4:Q4"/>
    <mergeCell ref="B19:R19"/>
    <mergeCell ref="B20:R20"/>
    <mergeCell ref="B21:R21"/>
    <mergeCell ref="B12:C12"/>
    <mergeCell ref="D12:R12"/>
    <mergeCell ref="B16:R16"/>
    <mergeCell ref="B17:R17"/>
    <mergeCell ref="B18:R18"/>
  </mergeCells>
  <conditionalFormatting sqref="D5:D8">
    <cfRule type="cellIs" dxfId="88" priority="15" operator="equal">
      <formula>"N/A"</formula>
    </cfRule>
  </conditionalFormatting>
  <conditionalFormatting sqref="D5:E5">
    <cfRule type="expression" dxfId="87" priority="29">
      <formula>$D$5="x"</formula>
    </cfRule>
  </conditionalFormatting>
  <conditionalFormatting sqref="D6:E6 D7">
    <cfRule type="expression" dxfId="86" priority="30">
      <formula>$D$6="x"</formula>
    </cfRule>
  </conditionalFormatting>
  <conditionalFormatting sqref="D7:E7">
    <cfRule type="expression" dxfId="85" priority="32">
      <formula>$D$7="x"</formula>
    </cfRule>
  </conditionalFormatting>
  <conditionalFormatting sqref="D8:E8">
    <cfRule type="expression" dxfId="84" priority="16">
      <formula>$D$8="x"</formula>
    </cfRule>
  </conditionalFormatting>
  <conditionalFormatting sqref="E5">
    <cfRule type="expression" dxfId="83" priority="14">
      <formula>$D$5="N/A"</formula>
    </cfRule>
  </conditionalFormatting>
  <conditionalFormatting sqref="E6">
    <cfRule type="expression" dxfId="82" priority="13">
      <formula>$D$6="N/A"</formula>
    </cfRule>
  </conditionalFormatting>
  <conditionalFormatting sqref="E7">
    <cfRule type="expression" dxfId="81" priority="12">
      <formula>$D$7="N/A"</formula>
    </cfRule>
  </conditionalFormatting>
  <conditionalFormatting sqref="E8">
    <cfRule type="expression" dxfId="80" priority="11">
      <formula>$D$8="N/A"</formula>
    </cfRule>
  </conditionalFormatting>
  <conditionalFormatting sqref="G5">
    <cfRule type="expression" dxfId="79" priority="4">
      <formula>$G5="x"</formula>
    </cfRule>
  </conditionalFormatting>
  <conditionalFormatting sqref="G5:I5">
    <cfRule type="expression" dxfId="78" priority="8">
      <formula>$G$5="x"</formula>
    </cfRule>
  </conditionalFormatting>
  <conditionalFormatting sqref="G6:I6">
    <cfRule type="expression" dxfId="77" priority="31">
      <formula>$G6="x"</formula>
    </cfRule>
  </conditionalFormatting>
  <conditionalFormatting sqref="G7:I7">
    <cfRule type="expression" dxfId="76" priority="9">
      <formula>$G$7="N/A"</formula>
    </cfRule>
    <cfRule type="expression" dxfId="75" priority="10">
      <formula>$G$7="x"</formula>
    </cfRule>
  </conditionalFormatting>
  <conditionalFormatting sqref="G8:I8">
    <cfRule type="expression" dxfId="74" priority="20">
      <formula>$G$8="x"</formula>
    </cfRule>
  </conditionalFormatting>
  <conditionalFormatting sqref="J5">
    <cfRule type="cellIs" dxfId="73" priority="26" operator="equal">
      <formula>"x"</formula>
    </cfRule>
  </conditionalFormatting>
  <conditionalFormatting sqref="J7:K7">
    <cfRule type="expression" dxfId="72" priority="5">
      <formula>$J$7="x"</formula>
    </cfRule>
  </conditionalFormatting>
  <conditionalFormatting sqref="J5:L5">
    <cfRule type="expression" dxfId="71" priority="24">
      <formula>$J5="x"</formula>
    </cfRule>
  </conditionalFormatting>
  <conditionalFormatting sqref="J6:L6">
    <cfRule type="expression" dxfId="70" priority="21">
      <formula>$J$6="x"</formula>
    </cfRule>
  </conditionalFormatting>
  <conditionalFormatting sqref="J8:L8">
    <cfRule type="expression" dxfId="69" priority="19">
      <formula>$J$8="x"</formula>
    </cfRule>
  </conditionalFormatting>
  <conditionalFormatting sqref="M7:N7">
    <cfRule type="expression" dxfId="68" priority="2">
      <formula>$M$7="x"</formula>
    </cfRule>
  </conditionalFormatting>
  <conditionalFormatting sqref="M5:O5 M6">
    <cfRule type="expression" dxfId="67" priority="25">
      <formula>M5="x"</formula>
    </cfRule>
  </conditionalFormatting>
  <conditionalFormatting sqref="M8:O8">
    <cfRule type="expression" dxfId="66" priority="6">
      <formula>$M8="x"</formula>
    </cfRule>
    <cfRule type="expression" dxfId="65" priority="7">
      <formula>$M8="N/A"</formula>
    </cfRule>
  </conditionalFormatting>
  <conditionalFormatting sqref="N5:O6">
    <cfRule type="expression" dxfId="64" priority="27">
      <formula>$M5="x"</formula>
    </cfRule>
  </conditionalFormatting>
  <conditionalFormatting sqref="N6:O6">
    <cfRule type="expression" dxfId="63" priority="22">
      <formula>$M$6="x"</formula>
    </cfRule>
  </conditionalFormatting>
  <conditionalFormatting sqref="P5:Q5">
    <cfRule type="expression" dxfId="62" priority="17">
      <formula>$P$5="x"</formula>
    </cfRule>
  </conditionalFormatting>
  <conditionalFormatting sqref="P6:Q6">
    <cfRule type="expression" dxfId="61" priority="23">
      <formula>$P$6="x"</formula>
    </cfRule>
  </conditionalFormatting>
  <conditionalFormatting sqref="P7:Q7">
    <cfRule type="expression" dxfId="60" priority="3">
      <formula>$P$7="x"</formula>
    </cfRule>
  </conditionalFormatting>
  <conditionalFormatting sqref="P8:Q8">
    <cfRule type="expression" dxfId="59" priority="28">
      <formula>$P8="x"</formula>
    </cfRule>
  </conditionalFormatting>
  <dataValidations count="1">
    <dataValidation type="textLength" operator="equal" showErrorMessage="1" error="Please enter a single &quot;x&quot; or leave the space blank." prompt="Please type a single &quot;x&quot; then ENTER if this criterion applies to the NITAG." sqref="J5:J8 M5:M8 P5:P6 G5:G8 P8" xr:uid="{00000000-0002-0000-04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XFC21"/>
  <sheetViews>
    <sheetView showGridLines="0" showRowColHeaders="0" zoomScaleNormal="100" workbookViewId="0">
      <selection activeCell="D11" sqref="D11:R11"/>
    </sheetView>
  </sheetViews>
  <sheetFormatPr baseColWidth="10" defaultColWidth="0" defaultRowHeight="12.75" zeroHeight="1" x14ac:dyDescent="0.2"/>
  <cols>
    <col min="1" max="1" width="1.140625" style="9" customWidth="1"/>
    <col min="2" max="2" width="2.42578125" style="9" customWidth="1"/>
    <col min="3" max="3" width="12" style="9" customWidth="1"/>
    <col min="4" max="4" width="3.85546875" style="9" customWidth="1"/>
    <col min="5" max="5" width="26.42578125" style="10" customWidth="1"/>
    <col min="6" max="6" width="0.85546875" style="10" customWidth="1"/>
    <col min="7" max="7" width="3.85546875" style="9" customWidth="1"/>
    <col min="8" max="8" width="26.42578125" style="10" customWidth="1"/>
    <col min="9" max="9" width="0.85546875" style="10" customWidth="1"/>
    <col min="10" max="10" width="3.7109375" style="9" customWidth="1"/>
    <col min="11" max="11" width="26.42578125" style="10" customWidth="1"/>
    <col min="12" max="12" width="0.85546875" style="10" customWidth="1"/>
    <col min="13" max="13" width="3.7109375" style="9" customWidth="1"/>
    <col min="14" max="14" width="26.42578125" style="10" customWidth="1"/>
    <col min="15" max="15" width="0.85546875" style="10" customWidth="1"/>
    <col min="16" max="16" width="3.7109375" style="9" customWidth="1"/>
    <col min="17" max="17" width="26.42578125" style="10" customWidth="1"/>
    <col min="18" max="18" width="16.28515625" style="9" customWidth="1"/>
    <col min="19" max="19" width="1" style="9" customWidth="1"/>
    <col min="20" max="16383" width="8.85546875" style="9" hidden="1"/>
    <col min="16384" max="16384" width="0" style="9" hidden="1"/>
  </cols>
  <sheetData>
    <row r="1" spans="1:19" x14ac:dyDescent="0.2"/>
    <row r="2" spans="1:19" ht="17.25" customHeight="1" x14ac:dyDescent="0.25">
      <c r="B2" s="11" t="s">
        <v>109</v>
      </c>
      <c r="C2" s="12"/>
      <c r="D2" s="12"/>
      <c r="E2" s="13"/>
      <c r="F2" s="13"/>
      <c r="G2" s="12"/>
      <c r="H2" s="76"/>
      <c r="I2" s="76"/>
    </row>
    <row r="3" spans="1:19" ht="7.5" customHeight="1" x14ac:dyDescent="0.2"/>
    <row r="4" spans="1:19" ht="13.5" customHeight="1" x14ac:dyDescent="0.2">
      <c r="B4" s="16"/>
      <c r="C4" s="16"/>
      <c r="D4" s="138" t="s">
        <v>29</v>
      </c>
      <c r="E4" s="138"/>
      <c r="F4" s="17"/>
      <c r="G4" s="138" t="s">
        <v>30</v>
      </c>
      <c r="H4" s="138"/>
      <c r="I4" s="17"/>
      <c r="J4" s="138" t="s">
        <v>31</v>
      </c>
      <c r="K4" s="138"/>
      <c r="L4" s="17"/>
      <c r="M4" s="138" t="s">
        <v>32</v>
      </c>
      <c r="N4" s="138"/>
      <c r="O4" s="17"/>
      <c r="P4" s="138" t="s">
        <v>33</v>
      </c>
      <c r="Q4" s="138"/>
      <c r="R4" s="18" t="s">
        <v>34</v>
      </c>
    </row>
    <row r="5" spans="1:19" ht="102.75" customHeight="1" x14ac:dyDescent="0.2">
      <c r="B5" s="19">
        <v>1</v>
      </c>
      <c r="C5" s="20" t="s">
        <v>110</v>
      </c>
      <c r="D5" s="21" t="str">
        <f>IF(G5="X","N/A",IF(J5="x","N/A",IF(M5="x","N/A",IF(P5="x","N/A","x"))))</f>
        <v>x</v>
      </c>
      <c r="E5" s="22" t="s">
        <v>111</v>
      </c>
      <c r="F5" s="23"/>
      <c r="G5" s="24"/>
      <c r="H5" s="22" t="s">
        <v>112</v>
      </c>
      <c r="I5" s="23"/>
      <c r="J5" s="24"/>
      <c r="K5" s="22" t="s">
        <v>113</v>
      </c>
      <c r="L5" s="23"/>
      <c r="M5" s="24"/>
      <c r="N5" s="25" t="s">
        <v>114</v>
      </c>
      <c r="O5" s="23"/>
      <c r="P5" s="83" t="str">
        <f>IF($M$5="x","x","")</f>
        <v/>
      </c>
      <c r="Q5" s="80" t="s">
        <v>102</v>
      </c>
      <c r="R5" s="31" t="str">
        <f>IF(ISNUMBER(SEARCH("x",D5)),D4,IF(AND((ISNUMBER(SEARCH("x",G5))),(ISNUMBER(SEARCH("x",J5))),(ISNUMBER(SEARCH("x",M5))),(ISNUMBER(SEARCH("x",P5)))),P4,IF(AND((ISNUMBER(SEARCH("x",G5))),(ISNUMBER(SEARCH("x",J5))),(ISTEXT(M5))),M4,IF(AND((ISNUMBER(SEARCH("x",G5))),(ISNUMBER(SEARCH("x",J5)))),J4,IF(AND((ISNUMBER(SEARCH("x",G5)))),G4,)))))</f>
        <v>Débutant</v>
      </c>
    </row>
    <row r="6" spans="1:19" ht="123" customHeight="1" x14ac:dyDescent="0.2">
      <c r="B6" s="32">
        <v>2</v>
      </c>
      <c r="C6" s="20" t="s">
        <v>115</v>
      </c>
      <c r="D6" s="21" t="str">
        <f>IF(G6="X","N/A",IF(J6="x","N/A",IF(M6="x","N/A",IF(P6="x","N/A","x"))))</f>
        <v>x</v>
      </c>
      <c r="E6" s="22" t="s">
        <v>116</v>
      </c>
      <c r="F6" s="23"/>
      <c r="G6" s="24"/>
      <c r="H6" s="25" t="s">
        <v>117</v>
      </c>
      <c r="I6" s="23"/>
      <c r="J6" s="24"/>
      <c r="K6" s="25" t="s">
        <v>118</v>
      </c>
      <c r="L6" s="23"/>
      <c r="M6" s="24"/>
      <c r="N6" s="22" t="s">
        <v>119</v>
      </c>
      <c r="O6" s="23"/>
      <c r="P6" s="24"/>
      <c r="Q6" s="33" t="s">
        <v>120</v>
      </c>
      <c r="R6" s="31" t="str">
        <f>IF(ISNUMBER(SEARCH("x",D6)),$D$4,IF(AND((ISNUMBER(SEARCH("x",G6))),(ISNUMBER(SEARCH("x",J6))),(ISNUMBER(SEARCH("x",M6))),(ISNUMBER(SEARCH("x",P6)))),$P$4,IF(AND((ISNUMBER(SEARCH("x",G6))),(ISNUMBER(SEARCH("x",J6))),(ISTEXT(M6))),$M$4,IF(AND((ISNUMBER(SEARCH("x",G6))),(ISNUMBER(SEARCH("x",J6)))),$J$4,IF(AND((ISNUMBER(SEARCH("x",G6)))),G4,$D$4)))))</f>
        <v>Débutant</v>
      </c>
      <c r="S6" s="35"/>
    </row>
    <row r="7" spans="1:19" ht="102.75" customHeight="1" x14ac:dyDescent="0.2">
      <c r="B7" s="19">
        <v>3</v>
      </c>
      <c r="C7" s="20" t="s">
        <v>121</v>
      </c>
      <c r="D7" s="21" t="str">
        <f>IF(G7="X","N/A",IF(J7="x","N/A",IF(M7="x","N/A",IF(P7="x","N/A","x"))))</f>
        <v>x</v>
      </c>
      <c r="E7" s="22" t="s">
        <v>122</v>
      </c>
      <c r="F7" s="23"/>
      <c r="G7" s="24"/>
      <c r="H7" s="25" t="s">
        <v>123</v>
      </c>
      <c r="I7" s="23"/>
      <c r="J7" s="24"/>
      <c r="K7" s="25" t="s">
        <v>124</v>
      </c>
      <c r="L7" s="23"/>
      <c r="M7" s="24"/>
      <c r="N7" s="22" t="s">
        <v>125</v>
      </c>
      <c r="O7" s="23"/>
      <c r="P7" s="39"/>
      <c r="Q7" s="22" t="s">
        <v>126</v>
      </c>
      <c r="R7" s="31" t="str">
        <f>IF(ISNUMBER(SEARCH("x",D7)),$D$4,IF(AND((ISNUMBER(SEARCH("x",G7))),(ISNUMBER(SEARCH("x",J7))),(ISNUMBER(SEARCH("x",M7))),(ISNUMBER(SEARCH("x",P7)))),$P$4,IF(AND((ISNUMBER(SEARCH("x",G7))),(ISNUMBER(SEARCH("x",J7))),(ISTEXT(M7))),$M$4,IF(AND((ISNUMBER(SEARCH("x",G7))),(ISNUMBER(SEARCH("x",J7)))),$J$4,IF(AND((ISNUMBER(SEARCH("x",G7)))),G4,$D$4)))))</f>
        <v>Débutant</v>
      </c>
    </row>
    <row r="8" spans="1:19" ht="7.5" customHeight="1" x14ac:dyDescent="0.2">
      <c r="B8" s="41"/>
      <c r="C8" s="41"/>
      <c r="D8" s="42"/>
      <c r="E8" s="41"/>
      <c r="F8" s="41"/>
      <c r="G8" s="43"/>
      <c r="H8" s="41"/>
      <c r="I8" s="41"/>
      <c r="J8" s="43"/>
      <c r="K8" s="41"/>
      <c r="L8" s="41"/>
      <c r="M8" s="43"/>
      <c r="N8" s="41"/>
      <c r="O8" s="41"/>
      <c r="P8" s="43"/>
      <c r="Q8" s="44"/>
      <c r="R8" s="45"/>
    </row>
    <row r="9" spans="1:19" ht="36" customHeight="1" x14ac:dyDescent="0.2">
      <c r="B9" s="46"/>
      <c r="C9" s="46"/>
      <c r="D9" s="46"/>
      <c r="G9" s="46"/>
      <c r="J9" s="46"/>
      <c r="M9" s="46"/>
      <c r="N9" s="13"/>
      <c r="O9" s="13"/>
      <c r="P9" s="47"/>
      <c r="Q9" s="48" t="s">
        <v>59</v>
      </c>
      <c r="R9" s="49" t="str">
        <f>IF(OR(R5=D4,R6=D4,R7=D4),D4,IF(OR(R5=G4,R6=G4,R7=G4),G4,IF(OR(R5=J4,R6=J4,R7=J4),J4,IF(OR(R5=M4,R6=M4,R7=M4),M4,IF(OR(R5=P4,R6=P4,R7=P4),P4,"Pending Results")))))</f>
        <v>Débutant</v>
      </c>
    </row>
    <row r="10" spans="1:19" ht="13.5" customHeight="1" x14ac:dyDescent="0.2">
      <c r="E10" s="50"/>
      <c r="F10" s="50"/>
    </row>
    <row r="11" spans="1:19" ht="69" customHeight="1" x14ac:dyDescent="0.2">
      <c r="B11" s="136" t="s">
        <v>60</v>
      </c>
      <c r="C11" s="136"/>
      <c r="D11" s="139"/>
      <c r="E11" s="139"/>
      <c r="F11" s="139"/>
      <c r="G11" s="139"/>
      <c r="H11" s="139"/>
      <c r="I11" s="139"/>
      <c r="J11" s="139"/>
      <c r="K11" s="139"/>
      <c r="L11" s="139"/>
      <c r="M11" s="139"/>
      <c r="N11" s="139"/>
      <c r="O11" s="139"/>
      <c r="P11" s="139"/>
      <c r="Q11" s="139"/>
      <c r="R11" s="139"/>
    </row>
    <row r="12" spans="1:19" ht="9.75" customHeight="1" x14ac:dyDescent="0.2"/>
    <row r="13" spans="1:19" ht="13.5" customHeight="1" x14ac:dyDescent="0.2">
      <c r="B13" s="84"/>
    </row>
    <row r="14" spans="1:19" ht="13.5" customHeight="1" x14ac:dyDescent="0.2">
      <c r="B14" s="51" t="s">
        <v>61</v>
      </c>
      <c r="E14" s="9"/>
      <c r="G14" s="10"/>
      <c r="H14" s="9"/>
      <c r="J14" s="10"/>
      <c r="K14" s="9"/>
      <c r="M14" s="10"/>
      <c r="N14" s="9"/>
      <c r="P14" s="10"/>
      <c r="Q14" s="9"/>
      <c r="R14" s="10"/>
    </row>
    <row r="15" spans="1:19" customFormat="1" ht="15" x14ac:dyDescent="0.25">
      <c r="A15" s="9"/>
      <c r="B15" s="135" t="s">
        <v>62</v>
      </c>
      <c r="C15" s="135"/>
      <c r="D15" s="135"/>
      <c r="E15" s="135"/>
      <c r="F15" s="135"/>
      <c r="G15" s="135"/>
      <c r="H15" s="135"/>
      <c r="I15" s="135"/>
      <c r="J15" s="135"/>
      <c r="K15" s="135"/>
      <c r="L15" s="135"/>
      <c r="M15" s="135"/>
      <c r="N15" s="135"/>
      <c r="O15" s="135"/>
      <c r="P15" s="135"/>
      <c r="Q15" s="135"/>
      <c r="R15" s="135"/>
      <c r="S15" s="9"/>
    </row>
    <row r="16" spans="1:19" customFormat="1" ht="15" x14ac:dyDescent="0.25">
      <c r="A16" s="9"/>
      <c r="B16" s="135" t="s">
        <v>63</v>
      </c>
      <c r="C16" s="135"/>
      <c r="D16" s="135"/>
      <c r="E16" s="135"/>
      <c r="F16" s="135"/>
      <c r="G16" s="135"/>
      <c r="H16" s="135"/>
      <c r="I16" s="135"/>
      <c r="J16" s="135"/>
      <c r="K16" s="135"/>
      <c r="L16" s="135"/>
      <c r="M16" s="135"/>
      <c r="N16" s="135"/>
      <c r="O16" s="135"/>
      <c r="P16" s="135"/>
      <c r="Q16" s="135"/>
      <c r="R16" s="135"/>
      <c r="S16" s="9"/>
    </row>
    <row r="17" spans="1:19" customFormat="1" ht="15" x14ac:dyDescent="0.25">
      <c r="A17" s="9"/>
      <c r="B17" s="135" t="s">
        <v>64</v>
      </c>
      <c r="C17" s="135"/>
      <c r="D17" s="135"/>
      <c r="E17" s="135"/>
      <c r="F17" s="135"/>
      <c r="G17" s="135"/>
      <c r="H17" s="135"/>
      <c r="I17" s="135"/>
      <c r="J17" s="135"/>
      <c r="K17" s="135"/>
      <c r="L17" s="135"/>
      <c r="M17" s="135"/>
      <c r="N17" s="135"/>
      <c r="O17" s="135"/>
      <c r="P17" s="135"/>
      <c r="Q17" s="135"/>
      <c r="R17" s="135"/>
      <c r="S17" s="9"/>
    </row>
    <row r="18" spans="1:19" customFormat="1" ht="15" x14ac:dyDescent="0.25">
      <c r="A18" s="9"/>
      <c r="B18" s="135" t="s">
        <v>65</v>
      </c>
      <c r="C18" s="135"/>
      <c r="D18" s="135"/>
      <c r="E18" s="135"/>
      <c r="F18" s="135"/>
      <c r="G18" s="135"/>
      <c r="H18" s="135"/>
      <c r="I18" s="135"/>
      <c r="J18" s="135"/>
      <c r="K18" s="135"/>
      <c r="L18" s="135"/>
      <c r="M18" s="135"/>
      <c r="N18" s="135"/>
      <c r="O18" s="135"/>
      <c r="P18" s="135"/>
      <c r="Q18" s="135"/>
      <c r="R18" s="135"/>
      <c r="S18" s="9"/>
    </row>
    <row r="19" spans="1:19" customFormat="1" ht="15" x14ac:dyDescent="0.25">
      <c r="A19" s="9"/>
      <c r="B19" s="135" t="s">
        <v>66</v>
      </c>
      <c r="C19" s="135"/>
      <c r="D19" s="135"/>
      <c r="E19" s="135"/>
      <c r="F19" s="135"/>
      <c r="G19" s="135"/>
      <c r="H19" s="135"/>
      <c r="I19" s="135"/>
      <c r="J19" s="135"/>
      <c r="K19" s="135"/>
      <c r="L19" s="135"/>
      <c r="M19" s="135"/>
      <c r="N19" s="135"/>
      <c r="O19" s="135"/>
      <c r="P19" s="135"/>
      <c r="Q19" s="135"/>
      <c r="R19" s="135"/>
      <c r="S19" s="9"/>
    </row>
    <row r="20" spans="1:19" customFormat="1" ht="29.25" customHeight="1" x14ac:dyDescent="0.25">
      <c r="A20" s="9"/>
      <c r="B20" s="135" t="s">
        <v>67</v>
      </c>
      <c r="C20" s="135"/>
      <c r="D20" s="135"/>
      <c r="E20" s="135"/>
      <c r="F20" s="135"/>
      <c r="G20" s="135"/>
      <c r="H20" s="135"/>
      <c r="I20" s="135"/>
      <c r="J20" s="135"/>
      <c r="K20" s="135"/>
      <c r="L20" s="135"/>
      <c r="M20" s="135"/>
      <c r="N20" s="135"/>
      <c r="O20" s="135"/>
      <c r="P20" s="135"/>
      <c r="Q20" s="135"/>
      <c r="R20" s="135"/>
      <c r="S20" s="9"/>
    </row>
    <row r="21" spans="1:19" x14ac:dyDescent="0.2"/>
  </sheetData>
  <sheetProtection algorithmName="SHA-512" hashValue="0G7KPbbJtIeZb8WlrhB9sptVZ1vQjWX+kDji8R2MjUBFL9duVnQKbGuc8fnQUusEhf0VphMapNSK3GlCx5/w3g==" saltValue="HrJxzdDFOCf0bs7y1h1rhg==" spinCount="100000" sheet="1" objects="1" scenarios="1" selectLockedCells="1"/>
  <mergeCells count="13">
    <mergeCell ref="D4:E4"/>
    <mergeCell ref="G4:H4"/>
    <mergeCell ref="J4:K4"/>
    <mergeCell ref="M4:N4"/>
    <mergeCell ref="P4:Q4"/>
    <mergeCell ref="B17:R17"/>
    <mergeCell ref="B18:R18"/>
    <mergeCell ref="B19:R19"/>
    <mergeCell ref="B20:R20"/>
    <mergeCell ref="B11:C11"/>
    <mergeCell ref="D11:R11"/>
    <mergeCell ref="B15:R15"/>
    <mergeCell ref="B16:R16"/>
  </mergeCells>
  <conditionalFormatting sqref="D5:E5">
    <cfRule type="expression" dxfId="58" priority="14">
      <formula>$D$5="N/A"</formula>
    </cfRule>
    <cfRule type="expression" dxfId="57" priority="15">
      <formula>$D$5="x"</formula>
    </cfRule>
  </conditionalFormatting>
  <conditionalFormatting sqref="D6:E6">
    <cfRule type="expression" dxfId="56" priority="12">
      <formula>$D$6="n/A"</formula>
    </cfRule>
    <cfRule type="expression" dxfId="55" priority="13">
      <formula>$D$6="x"</formula>
    </cfRule>
  </conditionalFormatting>
  <conditionalFormatting sqref="D7:E7">
    <cfRule type="expression" dxfId="54" priority="10">
      <formula>$D$7="X"</formula>
    </cfRule>
    <cfRule type="expression" dxfId="53" priority="11">
      <formula>$D$7="N/A"</formula>
    </cfRule>
  </conditionalFormatting>
  <conditionalFormatting sqref="G5:H5">
    <cfRule type="expression" dxfId="52" priority="2">
      <formula>$G$5="x"</formula>
    </cfRule>
  </conditionalFormatting>
  <conditionalFormatting sqref="G6:H6">
    <cfRule type="expression" dxfId="51" priority="17">
      <formula>$G$6="x"</formula>
    </cfRule>
  </conditionalFormatting>
  <conditionalFormatting sqref="G7:H7">
    <cfRule type="expression" dxfId="50" priority="7">
      <formula>$G$7="x"</formula>
    </cfRule>
    <cfRule type="expression" dxfId="49" priority="8">
      <formula>$G$7="N/A"</formula>
    </cfRule>
  </conditionalFormatting>
  <conditionalFormatting sqref="J5:K5">
    <cfRule type="expression" dxfId="48" priority="20">
      <formula>$J$5="x"</formula>
    </cfRule>
  </conditionalFormatting>
  <conditionalFormatting sqref="J6:K6">
    <cfRule type="expression" dxfId="47" priority="16">
      <formula>$J$6="x"</formula>
    </cfRule>
  </conditionalFormatting>
  <conditionalFormatting sqref="J7:K7">
    <cfRule type="expression" dxfId="46" priority="4">
      <formula>$J$7="x"</formula>
    </cfRule>
  </conditionalFormatting>
  <conditionalFormatting sqref="M5:N5">
    <cfRule type="expression" dxfId="45" priority="18">
      <formula>$M$5="x"</formula>
    </cfRule>
  </conditionalFormatting>
  <conditionalFormatting sqref="M6:N6">
    <cfRule type="expression" dxfId="44" priority="19">
      <formula>$M$6="x"</formula>
    </cfRule>
  </conditionalFormatting>
  <conditionalFormatting sqref="M7:N7">
    <cfRule type="expression" dxfId="43" priority="5">
      <formula>$M$7="x"</formula>
    </cfRule>
  </conditionalFormatting>
  <conditionalFormatting sqref="P5:Q5">
    <cfRule type="expression" dxfId="42" priority="3">
      <formula>$P$5="x"</formula>
    </cfRule>
  </conditionalFormatting>
  <conditionalFormatting sqref="P6:Q6">
    <cfRule type="expression" dxfId="41" priority="6">
      <formula>$P$6="x"</formula>
    </cfRule>
  </conditionalFormatting>
  <conditionalFormatting sqref="P7:Q7">
    <cfRule type="expression" dxfId="40" priority="9">
      <formula>$P$7="x"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J5:J7 M5:M7 P6:P7" xr:uid="{00000000-0002-0000-05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XFC20"/>
  <sheetViews>
    <sheetView showGridLines="0" showRowColHeaders="0" zoomScaleNormal="100" workbookViewId="0">
      <selection activeCell="D10" sqref="D10:R10"/>
    </sheetView>
  </sheetViews>
  <sheetFormatPr baseColWidth="10" defaultColWidth="0" defaultRowHeight="12.75" zeroHeight="1" x14ac:dyDescent="0.2"/>
  <cols>
    <col min="1" max="1" width="1.140625" style="9" customWidth="1"/>
    <col min="2" max="2" width="2.42578125" style="9" customWidth="1"/>
    <col min="3" max="3" width="13.42578125" style="9" customWidth="1"/>
    <col min="4" max="4" width="3.85546875" style="9" customWidth="1"/>
    <col min="5" max="5" width="26.42578125" style="10" customWidth="1"/>
    <col min="6" max="6" width="0.85546875" style="10" customWidth="1"/>
    <col min="7" max="7" width="3.85546875" style="9" customWidth="1"/>
    <col min="8" max="8" width="26.42578125" style="10" customWidth="1"/>
    <col min="9" max="9" width="0.85546875" style="10" customWidth="1"/>
    <col min="10" max="10" width="3.7109375" style="9" customWidth="1"/>
    <col min="11" max="11" width="26.42578125" style="10" customWidth="1"/>
    <col min="12" max="12" width="0.85546875" style="10" customWidth="1"/>
    <col min="13" max="13" width="3.7109375" style="9" customWidth="1"/>
    <col min="14" max="14" width="26.42578125" style="10" customWidth="1"/>
    <col min="15" max="15" width="0.85546875" style="10" customWidth="1"/>
    <col min="16" max="16" width="3.7109375" style="9" customWidth="1"/>
    <col min="17" max="17" width="26.42578125" style="10" customWidth="1"/>
    <col min="18" max="18" width="16.28515625" style="9" customWidth="1"/>
    <col min="19" max="19" width="1" style="9" customWidth="1"/>
    <col min="20" max="33" width="0" style="9" hidden="1"/>
    <col min="34" max="16383" width="8.85546875" style="9" hidden="1"/>
    <col min="16384" max="16384" width="0" style="9" hidden="1"/>
  </cols>
  <sheetData>
    <row r="1" spans="1:19" x14ac:dyDescent="0.2"/>
    <row r="2" spans="1:19" ht="17.25" customHeight="1" x14ac:dyDescent="0.25">
      <c r="B2" s="11" t="s">
        <v>127</v>
      </c>
      <c r="C2" s="12"/>
      <c r="D2" s="12"/>
      <c r="E2" s="13"/>
      <c r="F2" s="13"/>
      <c r="G2" s="12"/>
      <c r="H2" s="76"/>
      <c r="I2" s="76"/>
    </row>
    <row r="3" spans="1:19" ht="7.5" customHeight="1" x14ac:dyDescent="0.2"/>
    <row r="4" spans="1:19" ht="13.5" customHeight="1" x14ac:dyDescent="0.2">
      <c r="B4" s="16"/>
      <c r="C4" s="16"/>
      <c r="D4" s="138" t="s">
        <v>29</v>
      </c>
      <c r="E4" s="138"/>
      <c r="F4" s="17"/>
      <c r="G4" s="138" t="s">
        <v>30</v>
      </c>
      <c r="H4" s="138"/>
      <c r="I4" s="17"/>
      <c r="J4" s="138" t="s">
        <v>31</v>
      </c>
      <c r="K4" s="138"/>
      <c r="L4" s="17"/>
      <c r="M4" s="138" t="s">
        <v>32</v>
      </c>
      <c r="N4" s="138"/>
      <c r="O4" s="17"/>
      <c r="P4" s="138" t="s">
        <v>33</v>
      </c>
      <c r="Q4" s="138"/>
      <c r="R4" s="18" t="s">
        <v>34</v>
      </c>
    </row>
    <row r="5" spans="1:19" ht="147.75" customHeight="1" x14ac:dyDescent="0.2">
      <c r="B5" s="19">
        <v>1</v>
      </c>
      <c r="C5" s="20" t="s">
        <v>128</v>
      </c>
      <c r="D5" s="85" t="str">
        <f>IF(G5="X","N/A",IF(J5="x","N/A",IF(M5="x","N/A",IF(P5="x","N/A","x"))))</f>
        <v>x</v>
      </c>
      <c r="E5" s="86" t="s">
        <v>129</v>
      </c>
      <c r="F5" s="23"/>
      <c r="G5" s="24"/>
      <c r="H5" s="22" t="s">
        <v>130</v>
      </c>
      <c r="I5" s="23"/>
      <c r="J5" s="24"/>
      <c r="K5" s="22" t="s">
        <v>131</v>
      </c>
      <c r="L5" s="36"/>
      <c r="M5" s="83" t="str">
        <f>IF($J$5="x","x","")</f>
        <v/>
      </c>
      <c r="N5" s="80" t="s">
        <v>132</v>
      </c>
      <c r="O5" s="34"/>
      <c r="P5" s="24"/>
      <c r="Q5" s="33" t="s">
        <v>133</v>
      </c>
      <c r="R5" s="31" t="str">
        <f>IF(ISNUMBER(SEARCH("x",D5)),D4,IF(AND((ISNUMBER(SEARCH("x",G5))),(ISNUMBER(SEARCH("x",J5))),(ISNUMBER(SEARCH("x",M5))),(ISNUMBER(SEARCH("x",P5)))),P4,IF(AND((ISNUMBER(SEARCH("x",G5))),(ISNUMBER(SEARCH("x",J5))),(ISTEXT(M5))),M4,IF(AND((ISNUMBER(SEARCH("x",G5))),(ISNUMBER(SEARCH("x",J5)))),J4,IF(AND((ISNUMBER(SEARCH("x",G5)))),G4,)))))</f>
        <v>Débutant</v>
      </c>
    </row>
    <row r="6" spans="1:19" ht="147.75" customHeight="1" x14ac:dyDescent="0.2">
      <c r="B6" s="32">
        <v>2</v>
      </c>
      <c r="C6" s="20" t="s">
        <v>134</v>
      </c>
      <c r="D6" s="85" t="str">
        <f>IF(G6="X","N/A",IF(J6="x","N/A",IF(M6="x","N/A",IF(P6="x","N/A","x"))))</f>
        <v>x</v>
      </c>
      <c r="E6" s="86" t="s">
        <v>135</v>
      </c>
      <c r="F6" s="23"/>
      <c r="G6" s="24"/>
      <c r="H6" s="25" t="s">
        <v>136</v>
      </c>
      <c r="I6" s="23"/>
      <c r="J6" s="24"/>
      <c r="K6" s="25" t="s">
        <v>137</v>
      </c>
      <c r="L6" s="23"/>
      <c r="M6" s="24"/>
      <c r="N6" s="22" t="s">
        <v>138</v>
      </c>
      <c r="O6" s="23"/>
      <c r="P6" s="24"/>
      <c r="Q6" s="33" t="s">
        <v>139</v>
      </c>
      <c r="R6" s="31" t="str">
        <f>IF(ISNUMBER(SEARCH("x",D6)),$D$4,IF(AND((ISNUMBER(SEARCH("x",G6))),(ISNUMBER(SEARCH("x",J6))),(ISNUMBER(SEARCH("x",M6))),(ISNUMBER(SEARCH("x",P6)))),$P$4,IF(AND((ISNUMBER(SEARCH("x",G6))),(ISNUMBER(SEARCH("x",J6))),(ISTEXT(M6))),$M$4,IF(AND((ISNUMBER(SEARCH("x",G6))),(ISNUMBER(SEARCH("x",J6)))),$J$4,IF(AND((ISNUMBER(SEARCH("x",G6)))),G4,$D$4)))))</f>
        <v>Débutant</v>
      </c>
      <c r="S6" s="35"/>
    </row>
    <row r="7" spans="1:19" ht="7.5" customHeight="1" x14ac:dyDescent="0.2">
      <c r="B7" s="41"/>
      <c r="C7" s="41"/>
      <c r="D7" s="42"/>
      <c r="E7" s="41"/>
      <c r="F7" s="41"/>
      <c r="G7" s="43"/>
      <c r="H7" s="41"/>
      <c r="I7" s="41"/>
      <c r="J7" s="43"/>
      <c r="K7" s="41"/>
      <c r="L7" s="41"/>
      <c r="M7" s="43"/>
      <c r="N7" s="87"/>
      <c r="O7" s="87"/>
      <c r="P7" s="43"/>
      <c r="Q7" s="44"/>
      <c r="R7" s="45"/>
    </row>
    <row r="8" spans="1:19" ht="36" customHeight="1" x14ac:dyDescent="0.2">
      <c r="B8" s="46"/>
      <c r="C8" s="46"/>
      <c r="D8" s="46"/>
      <c r="G8" s="46"/>
      <c r="J8" s="46"/>
      <c r="M8" s="46"/>
      <c r="N8" s="13"/>
      <c r="O8" s="13"/>
      <c r="P8" s="47"/>
      <c r="Q8" s="48" t="s">
        <v>59</v>
      </c>
      <c r="R8" s="49" t="str">
        <f>IF(OR(R5=D4,R6=D4),D4,IF(OR(R5=G4,R6=G4),G4,IF(OR(R5=J4,R6=J4),J4,IF(OR(R5=M4,R6=M4),M4,IF(OR(R5=P4,R6=P4),P4,"Pending Results")))))</f>
        <v>Débutant</v>
      </c>
    </row>
    <row r="9" spans="1:19" ht="13.5" customHeight="1" x14ac:dyDescent="0.2">
      <c r="E9" s="50"/>
      <c r="F9" s="50"/>
    </row>
    <row r="10" spans="1:19" ht="69" customHeight="1" x14ac:dyDescent="0.2">
      <c r="B10" s="136" t="s">
        <v>60</v>
      </c>
      <c r="C10" s="136"/>
      <c r="D10" s="139"/>
      <c r="E10" s="139"/>
      <c r="F10" s="139"/>
      <c r="G10" s="139"/>
      <c r="H10" s="139"/>
      <c r="I10" s="139"/>
      <c r="J10" s="139"/>
      <c r="K10" s="139"/>
      <c r="L10" s="139"/>
      <c r="M10" s="139"/>
      <c r="N10" s="139"/>
      <c r="O10" s="139"/>
      <c r="P10" s="139"/>
      <c r="Q10" s="139"/>
      <c r="R10" s="139"/>
    </row>
    <row r="11" spans="1:19" ht="9.75" customHeight="1" x14ac:dyDescent="0.2"/>
    <row r="12" spans="1:19" ht="13.5" customHeight="1" x14ac:dyDescent="0.2">
      <c r="B12" s="88"/>
    </row>
    <row r="13" spans="1:19" ht="13.5" customHeight="1" x14ac:dyDescent="0.2">
      <c r="B13" s="51" t="s">
        <v>61</v>
      </c>
      <c r="E13" s="9"/>
      <c r="G13" s="10"/>
      <c r="H13" s="9"/>
      <c r="J13" s="10"/>
      <c r="K13" s="9"/>
      <c r="M13" s="10"/>
      <c r="N13" s="9"/>
      <c r="P13" s="10"/>
      <c r="Q13" s="9"/>
      <c r="R13" s="10"/>
    </row>
    <row r="14" spans="1:19" customFormat="1" ht="15" x14ac:dyDescent="0.25">
      <c r="A14" s="9"/>
      <c r="B14" s="135" t="s">
        <v>62</v>
      </c>
      <c r="C14" s="135"/>
      <c r="D14" s="135"/>
      <c r="E14" s="135"/>
      <c r="F14" s="135"/>
      <c r="G14" s="135"/>
      <c r="H14" s="135"/>
      <c r="I14" s="135"/>
      <c r="J14" s="135"/>
      <c r="K14" s="135"/>
      <c r="L14" s="135"/>
      <c r="M14" s="135"/>
      <c r="N14" s="135"/>
      <c r="O14" s="135"/>
      <c r="P14" s="135"/>
      <c r="Q14" s="135"/>
      <c r="R14" s="135"/>
      <c r="S14" s="9"/>
    </row>
    <row r="15" spans="1:19" customFormat="1" ht="15" x14ac:dyDescent="0.25">
      <c r="A15" s="9"/>
      <c r="B15" s="135" t="s">
        <v>63</v>
      </c>
      <c r="C15" s="135"/>
      <c r="D15" s="135"/>
      <c r="E15" s="135"/>
      <c r="F15" s="135"/>
      <c r="G15" s="135"/>
      <c r="H15" s="135"/>
      <c r="I15" s="135"/>
      <c r="J15" s="135"/>
      <c r="K15" s="135"/>
      <c r="L15" s="135"/>
      <c r="M15" s="135"/>
      <c r="N15" s="135"/>
      <c r="O15" s="135"/>
      <c r="P15" s="135"/>
      <c r="Q15" s="135"/>
      <c r="R15" s="135"/>
      <c r="S15" s="9"/>
    </row>
    <row r="16" spans="1:19" customFormat="1" ht="15" x14ac:dyDescent="0.25">
      <c r="A16" s="9"/>
      <c r="B16" s="135" t="s">
        <v>64</v>
      </c>
      <c r="C16" s="135"/>
      <c r="D16" s="135"/>
      <c r="E16" s="135"/>
      <c r="F16" s="135"/>
      <c r="G16" s="135"/>
      <c r="H16" s="135"/>
      <c r="I16" s="135"/>
      <c r="J16" s="135"/>
      <c r="K16" s="135"/>
      <c r="L16" s="135"/>
      <c r="M16" s="135"/>
      <c r="N16" s="135"/>
      <c r="O16" s="135"/>
      <c r="P16" s="135"/>
      <c r="Q16" s="135"/>
      <c r="R16" s="135"/>
      <c r="S16" s="9"/>
    </row>
    <row r="17" spans="1:19" customFormat="1" ht="15" x14ac:dyDescent="0.25">
      <c r="A17" s="9"/>
      <c r="B17" s="135" t="s">
        <v>65</v>
      </c>
      <c r="C17" s="135"/>
      <c r="D17" s="135"/>
      <c r="E17" s="135"/>
      <c r="F17" s="135"/>
      <c r="G17" s="135"/>
      <c r="H17" s="135"/>
      <c r="I17" s="135"/>
      <c r="J17" s="135"/>
      <c r="K17" s="135"/>
      <c r="L17" s="135"/>
      <c r="M17" s="135"/>
      <c r="N17" s="135"/>
      <c r="O17" s="135"/>
      <c r="P17" s="135"/>
      <c r="Q17" s="135"/>
      <c r="R17" s="135"/>
      <c r="S17" s="9"/>
    </row>
    <row r="18" spans="1:19" customFormat="1" ht="15" x14ac:dyDescent="0.25">
      <c r="A18" s="9"/>
      <c r="B18" s="135" t="s">
        <v>66</v>
      </c>
      <c r="C18" s="135"/>
      <c r="D18" s="135"/>
      <c r="E18" s="135"/>
      <c r="F18" s="135"/>
      <c r="G18" s="135"/>
      <c r="H18" s="135"/>
      <c r="I18" s="135"/>
      <c r="J18" s="135"/>
      <c r="K18" s="135"/>
      <c r="L18" s="135"/>
      <c r="M18" s="135"/>
      <c r="N18" s="135"/>
      <c r="O18" s="135"/>
      <c r="P18" s="135"/>
      <c r="Q18" s="135"/>
      <c r="R18" s="135"/>
      <c r="S18" s="9"/>
    </row>
    <row r="19" spans="1:19" customFormat="1" ht="29.25" customHeight="1" x14ac:dyDescent="0.25">
      <c r="A19" s="9"/>
      <c r="B19" s="135" t="s">
        <v>67</v>
      </c>
      <c r="C19" s="135"/>
      <c r="D19" s="135"/>
      <c r="E19" s="135"/>
      <c r="F19" s="135"/>
      <c r="G19" s="135"/>
      <c r="H19" s="135"/>
      <c r="I19" s="135"/>
      <c r="J19" s="135"/>
      <c r="K19" s="135"/>
      <c r="L19" s="135"/>
      <c r="M19" s="135"/>
      <c r="N19" s="135"/>
      <c r="O19" s="135"/>
      <c r="P19" s="135"/>
      <c r="Q19" s="135"/>
      <c r="R19" s="135"/>
      <c r="S19" s="9"/>
    </row>
    <row r="20" spans="1:19" x14ac:dyDescent="0.2"/>
  </sheetData>
  <sheetProtection algorithmName="SHA-512" hashValue="NPodw/EHIA7Qky1glNXrEDUYIgND38UOXmzEXsfQS6PgANUbcnH8iur0oNRpnQ/LbsGfKxngWGtyrgw40gA3pA==" saltValue="XuGJdN7RpFCxwgJL7saNtg==" spinCount="100000" sheet="1" objects="1" scenarios="1" selectLockedCells="1"/>
  <mergeCells count="13">
    <mergeCell ref="D4:E4"/>
    <mergeCell ref="G4:H4"/>
    <mergeCell ref="J4:K4"/>
    <mergeCell ref="M4:N4"/>
    <mergeCell ref="P4:Q4"/>
    <mergeCell ref="B16:R16"/>
    <mergeCell ref="B17:R17"/>
    <mergeCell ref="B18:R18"/>
    <mergeCell ref="B19:R19"/>
    <mergeCell ref="B10:C10"/>
    <mergeCell ref="D10:R10"/>
    <mergeCell ref="B14:R14"/>
    <mergeCell ref="B15:R15"/>
  </mergeCells>
  <conditionalFormatting sqref="D5:E5">
    <cfRule type="expression" dxfId="39" priority="1">
      <formula>$D$5="N/A"</formula>
    </cfRule>
    <cfRule type="expression" dxfId="38" priority="2">
      <formula>$D$5="x"</formula>
    </cfRule>
  </conditionalFormatting>
  <conditionalFormatting sqref="D6:E6">
    <cfRule type="expression" dxfId="37" priority="7">
      <formula>$D$6="n/A"</formula>
    </cfRule>
    <cfRule type="expression" dxfId="36" priority="8">
      <formula>$D$6="x"</formula>
    </cfRule>
  </conditionalFormatting>
  <conditionalFormatting sqref="G5:H5">
    <cfRule type="expression" dxfId="35" priority="15">
      <formula>$G$5="x"</formula>
    </cfRule>
  </conditionalFormatting>
  <conditionalFormatting sqref="G6:H6">
    <cfRule type="expression" dxfId="34" priority="12">
      <formula>$G$6="x"</formula>
    </cfRule>
  </conditionalFormatting>
  <conditionalFormatting sqref="J5:K5">
    <cfRule type="expression" dxfId="33" priority="14">
      <formula>$J$5="x"</formula>
    </cfRule>
  </conditionalFormatting>
  <conditionalFormatting sqref="J6:K6">
    <cfRule type="expression" dxfId="32" priority="11">
      <formula>$J$6="x"</formula>
    </cfRule>
  </conditionalFormatting>
  <conditionalFormatting sqref="M5:N5">
    <cfRule type="expression" dxfId="31" priority="5">
      <formula>$M$5="x"</formula>
    </cfRule>
    <cfRule type="expression" dxfId="30" priority="6">
      <formula>$P$5="x"</formula>
    </cfRule>
  </conditionalFormatting>
  <conditionalFormatting sqref="M6:N6">
    <cfRule type="expression" dxfId="29" priority="13">
      <formula>$M$6="x"</formula>
    </cfRule>
  </conditionalFormatting>
  <conditionalFormatting sqref="P5:Q6">
    <cfRule type="expression" dxfId="28" priority="4">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6 J5:J6 P5:P6 M6" xr:uid="{00000000-0002-0000-0600-000000000000}">
      <formula1>1</formula1>
      <formula2>0</formula2>
    </dataValidation>
  </dataValidations>
  <pageMargins left="0.25" right="0.25" top="0.75" bottom="0.75" header="0.511811023622047" footer="0.511811023622047"/>
  <pageSetup scale="71" fitToHeight="0"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XFC20"/>
  <sheetViews>
    <sheetView showGridLines="0" showRowColHeaders="0" zoomScaleNormal="100" workbookViewId="0">
      <selection activeCell="G5" sqref="G5"/>
    </sheetView>
  </sheetViews>
  <sheetFormatPr baseColWidth="10" defaultColWidth="0" defaultRowHeight="12.75" zeroHeight="1" x14ac:dyDescent="0.2"/>
  <cols>
    <col min="1" max="1" width="1.140625" style="9" customWidth="1"/>
    <col min="2" max="2" width="2.42578125" style="9" customWidth="1"/>
    <col min="3" max="3" width="13.7109375" style="9" customWidth="1"/>
    <col min="4" max="4" width="3.85546875" style="9" customWidth="1"/>
    <col min="5" max="5" width="26.42578125" style="10" customWidth="1"/>
    <col min="6" max="6" width="0.85546875" style="10" customWidth="1"/>
    <col min="7" max="7" width="3.85546875" style="9" customWidth="1"/>
    <col min="8" max="8" width="26.42578125" style="10" customWidth="1"/>
    <col min="9" max="9" width="0.85546875" style="10" customWidth="1"/>
    <col min="10" max="10" width="3.7109375" style="9" customWidth="1"/>
    <col min="11" max="11" width="26.42578125" style="10" customWidth="1"/>
    <col min="12" max="12" width="0.85546875" style="10" customWidth="1"/>
    <col min="13" max="13" width="3.7109375" style="9" customWidth="1"/>
    <col min="14" max="14" width="26.42578125" style="10" customWidth="1"/>
    <col min="15" max="15" width="0.85546875" style="10" customWidth="1"/>
    <col min="16" max="16" width="3.7109375" style="9" customWidth="1"/>
    <col min="17" max="17" width="26.42578125" style="10" customWidth="1"/>
    <col min="18" max="18" width="16.28515625" style="9" customWidth="1"/>
    <col min="19" max="19" width="1" style="9" customWidth="1"/>
    <col min="20" max="16383" width="8.85546875" style="9" hidden="1"/>
    <col min="16384" max="16384" width="0" style="9" hidden="1"/>
  </cols>
  <sheetData>
    <row r="1" spans="1:19" x14ac:dyDescent="0.2"/>
    <row r="2" spans="1:19" ht="17.25" customHeight="1" x14ac:dyDescent="0.25">
      <c r="B2" s="145" t="s">
        <v>140</v>
      </c>
      <c r="C2" s="145"/>
      <c r="D2" s="145"/>
      <c r="E2" s="145"/>
      <c r="F2" s="145"/>
      <c r="G2" s="145"/>
      <c r="H2" s="145"/>
      <c r="I2" s="145"/>
      <c r="J2" s="145"/>
      <c r="K2" s="145"/>
    </row>
    <row r="3" spans="1:19" ht="7.5" customHeight="1" x14ac:dyDescent="0.2"/>
    <row r="4" spans="1:19" ht="13.5" customHeight="1" x14ac:dyDescent="0.2">
      <c r="B4" s="16"/>
      <c r="C4" s="16"/>
      <c r="D4" s="138" t="s">
        <v>29</v>
      </c>
      <c r="E4" s="138"/>
      <c r="F4" s="17"/>
      <c r="G4" s="138" t="s">
        <v>30</v>
      </c>
      <c r="H4" s="138"/>
      <c r="I4" s="17"/>
      <c r="J4" s="138" t="s">
        <v>31</v>
      </c>
      <c r="K4" s="138"/>
      <c r="L4" s="17"/>
      <c r="M4" s="138" t="s">
        <v>32</v>
      </c>
      <c r="N4" s="138"/>
      <c r="O4" s="17"/>
      <c r="P4" s="138" t="s">
        <v>33</v>
      </c>
      <c r="Q4" s="138"/>
      <c r="R4" s="18" t="s">
        <v>34</v>
      </c>
    </row>
    <row r="5" spans="1:19" ht="178.5" x14ac:dyDescent="0.2">
      <c r="B5" s="19">
        <v>1</v>
      </c>
      <c r="C5" s="20" t="s">
        <v>141</v>
      </c>
      <c r="D5" s="21" t="str">
        <f>IF(G5="X","N/A",IF(J5="x","N/A",IF(M5="x","N/A",IF(P5="x","N/A","x"))))</f>
        <v>x</v>
      </c>
      <c r="E5" s="22" t="s">
        <v>142</v>
      </c>
      <c r="F5" s="23"/>
      <c r="G5" s="24"/>
      <c r="H5" s="22" t="s">
        <v>143</v>
      </c>
      <c r="I5" s="23"/>
      <c r="J5" s="24"/>
      <c r="K5" s="22" t="s">
        <v>144</v>
      </c>
      <c r="L5" s="23"/>
      <c r="M5" s="24"/>
      <c r="N5" s="22" t="s">
        <v>145</v>
      </c>
      <c r="O5" s="36"/>
      <c r="P5" s="83" t="str">
        <f>IF($M$5="x","x","")</f>
        <v/>
      </c>
      <c r="Q5" s="80" t="s">
        <v>102</v>
      </c>
      <c r="R5" s="31" t="str">
        <f>IF(ISNUMBER(SEARCH("x",D5)),D4,IF(AND((ISNUMBER(SEARCH("x",G5))),(ISNUMBER(SEARCH("x",J5))),(ISNUMBER(SEARCH("x",M5))),(ISNUMBER(SEARCH("x",P5)))),P4,IF(AND((ISNUMBER(SEARCH("x",G5))),(ISNUMBER(SEARCH("x",J5))),(ISTEXT(M5))),M4,IF(AND((ISNUMBER(SEARCH("x",G5))),(ISNUMBER(SEARCH("x",J5)))),J4,IF(AND((ISNUMBER(SEARCH("x",G5)))),G4,)))))</f>
        <v>Débutant</v>
      </c>
      <c r="S5" s="89"/>
    </row>
    <row r="6" spans="1:19" ht="108.75" customHeight="1" x14ac:dyDescent="0.2">
      <c r="B6" s="32">
        <v>2</v>
      </c>
      <c r="C6" s="20" t="s">
        <v>146</v>
      </c>
      <c r="D6" s="21" t="str">
        <f>IF(G6="X","N/A",IF(J6="x","N/A",IF(M6="x","N/A",IF(P6="x","N/A","x"))))</f>
        <v>x</v>
      </c>
      <c r="E6" s="22" t="s">
        <v>147</v>
      </c>
      <c r="F6" s="23"/>
      <c r="G6" s="24"/>
      <c r="H6" s="25" t="s">
        <v>148</v>
      </c>
      <c r="I6" s="23"/>
      <c r="J6" s="24"/>
      <c r="K6" s="25" t="s">
        <v>149</v>
      </c>
      <c r="L6" s="23"/>
      <c r="M6" s="24"/>
      <c r="N6" s="22" t="s">
        <v>150</v>
      </c>
      <c r="O6" s="23"/>
      <c r="P6" s="24"/>
      <c r="Q6" s="33" t="s">
        <v>151</v>
      </c>
      <c r="R6" s="31" t="str">
        <f>IF(ISNUMBER(SEARCH("x",D6)),$D$4,IF(AND((ISNUMBER(SEARCH("x",G6))),(ISNUMBER(SEARCH("x",J6))),(ISNUMBER(SEARCH("x",M6))),(ISNUMBER(SEARCH("x",P6)))),$P$4,IF(AND((ISNUMBER(SEARCH("x",G6))),(ISNUMBER(SEARCH("x",J6))),(ISTEXT(M6))),$M$4,IF(AND((ISNUMBER(SEARCH("x",G6))),(ISNUMBER(SEARCH("x",J6)))),$J$4,IF(AND((ISNUMBER(SEARCH("x",G6)))),G4,$D$4)))))</f>
        <v>Débutant</v>
      </c>
      <c r="S6" s="35"/>
    </row>
    <row r="7" spans="1:19" ht="7.5" customHeight="1" x14ac:dyDescent="0.2">
      <c r="B7" s="41"/>
      <c r="C7" s="41"/>
      <c r="D7" s="42"/>
      <c r="E7" s="41"/>
      <c r="F7" s="41"/>
      <c r="G7" s="43"/>
      <c r="H7" s="41"/>
      <c r="I7" s="41"/>
      <c r="J7" s="43"/>
      <c r="K7" s="41"/>
      <c r="L7" s="41"/>
      <c r="M7" s="43"/>
      <c r="N7" s="87"/>
      <c r="O7" s="87"/>
      <c r="P7" s="43"/>
      <c r="Q7" s="44"/>
      <c r="R7" s="45"/>
    </row>
    <row r="8" spans="1:19" ht="36" customHeight="1" x14ac:dyDescent="0.2">
      <c r="B8" s="46"/>
      <c r="C8" s="46"/>
      <c r="D8" s="46"/>
      <c r="G8" s="46"/>
      <c r="J8" s="46"/>
      <c r="M8" s="46"/>
      <c r="N8" s="13"/>
      <c r="O8" s="13"/>
      <c r="P8" s="47"/>
      <c r="Q8" s="48" t="s">
        <v>59</v>
      </c>
      <c r="R8" s="49" t="str">
        <f>IF(OR(R5=D4,R6=D4),D4,IF(OR(R5=G4,R6=G4),G4,IF(OR(R5=J4,R6=J4),J4,IF(OR(R5=M4,R6=M4),M4,IF(OR(R5=P4,R6=P4),P4,"Pending Results")))))</f>
        <v>Débutant</v>
      </c>
    </row>
    <row r="9" spans="1:19" ht="13.5" customHeight="1" x14ac:dyDescent="0.2">
      <c r="E9" s="50"/>
      <c r="F9" s="50"/>
    </row>
    <row r="10" spans="1:19" ht="69" customHeight="1" x14ac:dyDescent="0.2">
      <c r="B10" s="136" t="s">
        <v>60</v>
      </c>
      <c r="C10" s="136"/>
      <c r="D10" s="139"/>
      <c r="E10" s="139"/>
      <c r="F10" s="139"/>
      <c r="G10" s="139"/>
      <c r="H10" s="139"/>
      <c r="I10" s="139"/>
      <c r="J10" s="139"/>
      <c r="K10" s="139"/>
      <c r="L10" s="139"/>
      <c r="M10" s="139"/>
      <c r="N10" s="139"/>
      <c r="O10" s="139"/>
      <c r="P10" s="139"/>
      <c r="Q10" s="139"/>
      <c r="R10" s="139"/>
    </row>
    <row r="11" spans="1:19" ht="9.75" customHeight="1" x14ac:dyDescent="0.2"/>
    <row r="12" spans="1:19" ht="13.5" customHeight="1" x14ac:dyDescent="0.2">
      <c r="B12" s="84"/>
    </row>
    <row r="13" spans="1:19" ht="13.5" customHeight="1" x14ac:dyDescent="0.2">
      <c r="B13" s="51" t="s">
        <v>61</v>
      </c>
      <c r="E13" s="9"/>
      <c r="G13" s="10"/>
      <c r="H13" s="9"/>
      <c r="J13" s="10"/>
      <c r="K13" s="9"/>
      <c r="M13" s="10"/>
      <c r="N13" s="9"/>
      <c r="P13" s="10"/>
      <c r="Q13" s="9"/>
      <c r="R13" s="10"/>
    </row>
    <row r="14" spans="1:19" customFormat="1" ht="15" x14ac:dyDescent="0.25">
      <c r="A14" s="9"/>
      <c r="B14" s="135" t="s">
        <v>62</v>
      </c>
      <c r="C14" s="135"/>
      <c r="D14" s="135"/>
      <c r="E14" s="135"/>
      <c r="F14" s="135"/>
      <c r="G14" s="135"/>
      <c r="H14" s="135"/>
      <c r="I14" s="135"/>
      <c r="J14" s="135"/>
      <c r="K14" s="135"/>
      <c r="L14" s="135"/>
      <c r="M14" s="135"/>
      <c r="N14" s="135"/>
      <c r="O14" s="135"/>
      <c r="P14" s="135"/>
      <c r="Q14" s="135"/>
      <c r="R14" s="135"/>
      <c r="S14" s="9"/>
    </row>
    <row r="15" spans="1:19" customFormat="1" ht="15" x14ac:dyDescent="0.25">
      <c r="A15" s="9"/>
      <c r="B15" s="135" t="s">
        <v>63</v>
      </c>
      <c r="C15" s="135"/>
      <c r="D15" s="135"/>
      <c r="E15" s="135"/>
      <c r="F15" s="135"/>
      <c r="G15" s="135"/>
      <c r="H15" s="135"/>
      <c r="I15" s="135"/>
      <c r="J15" s="135"/>
      <c r="K15" s="135"/>
      <c r="L15" s="135"/>
      <c r="M15" s="135"/>
      <c r="N15" s="135"/>
      <c r="O15" s="135"/>
      <c r="P15" s="135"/>
      <c r="Q15" s="135"/>
      <c r="R15" s="135"/>
      <c r="S15" s="9"/>
    </row>
    <row r="16" spans="1:19" customFormat="1" ht="15" x14ac:dyDescent="0.25">
      <c r="A16" s="9"/>
      <c r="B16" s="135" t="s">
        <v>64</v>
      </c>
      <c r="C16" s="135"/>
      <c r="D16" s="135"/>
      <c r="E16" s="135"/>
      <c r="F16" s="135"/>
      <c r="G16" s="135"/>
      <c r="H16" s="135"/>
      <c r="I16" s="135"/>
      <c r="J16" s="135"/>
      <c r="K16" s="135"/>
      <c r="L16" s="135"/>
      <c r="M16" s="135"/>
      <c r="N16" s="135"/>
      <c r="O16" s="135"/>
      <c r="P16" s="135"/>
      <c r="Q16" s="135"/>
      <c r="R16" s="135"/>
      <c r="S16" s="9"/>
    </row>
    <row r="17" spans="1:19" customFormat="1" ht="15" x14ac:dyDescent="0.25">
      <c r="A17" s="9"/>
      <c r="B17" s="135" t="s">
        <v>65</v>
      </c>
      <c r="C17" s="135"/>
      <c r="D17" s="135"/>
      <c r="E17" s="135"/>
      <c r="F17" s="135"/>
      <c r="G17" s="135"/>
      <c r="H17" s="135"/>
      <c r="I17" s="135"/>
      <c r="J17" s="135"/>
      <c r="K17" s="135"/>
      <c r="L17" s="135"/>
      <c r="M17" s="135"/>
      <c r="N17" s="135"/>
      <c r="O17" s="135"/>
      <c r="P17" s="135"/>
      <c r="Q17" s="135"/>
      <c r="R17" s="135"/>
      <c r="S17" s="9"/>
    </row>
    <row r="18" spans="1:19" customFormat="1" ht="15" x14ac:dyDescent="0.25">
      <c r="A18" s="9"/>
      <c r="B18" s="135" t="s">
        <v>66</v>
      </c>
      <c r="C18" s="135"/>
      <c r="D18" s="135"/>
      <c r="E18" s="135"/>
      <c r="F18" s="135"/>
      <c r="G18" s="135"/>
      <c r="H18" s="135"/>
      <c r="I18" s="135"/>
      <c r="J18" s="135"/>
      <c r="K18" s="135"/>
      <c r="L18" s="135"/>
      <c r="M18" s="135"/>
      <c r="N18" s="135"/>
      <c r="O18" s="135"/>
      <c r="P18" s="135"/>
      <c r="Q18" s="135"/>
      <c r="R18" s="135"/>
      <c r="S18" s="9"/>
    </row>
    <row r="19" spans="1:19" customFormat="1" ht="29.25" customHeight="1" x14ac:dyDescent="0.25">
      <c r="A19" s="9"/>
      <c r="B19" s="135" t="s">
        <v>67</v>
      </c>
      <c r="C19" s="135"/>
      <c r="D19" s="135"/>
      <c r="E19" s="135"/>
      <c r="F19" s="135"/>
      <c r="G19" s="135"/>
      <c r="H19" s="135"/>
      <c r="I19" s="135"/>
      <c r="J19" s="135"/>
      <c r="K19" s="135"/>
      <c r="L19" s="135"/>
      <c r="M19" s="135"/>
      <c r="N19" s="135"/>
      <c r="O19" s="135"/>
      <c r="P19" s="135"/>
      <c r="Q19" s="135"/>
      <c r="R19" s="135"/>
      <c r="S19" s="9"/>
    </row>
    <row r="20" spans="1:19" x14ac:dyDescent="0.2"/>
  </sheetData>
  <sheetProtection algorithmName="SHA-512" hashValue="76iSW94lEJJn0+8qsnV/A5D/jg1h1+u+CwiqBKEPYf93F48qj+O9zG0ufR9WQdESXABiRJENsL6yoAxVgsmywQ==" saltValue="pD9P/FpsfkWfDyXo72iA8w==" spinCount="100000" sheet="1" objects="1" scenarios="1" selectLockedCells="1"/>
  <mergeCells count="14">
    <mergeCell ref="P4:Q4"/>
    <mergeCell ref="B10:C10"/>
    <mergeCell ref="D10:R10"/>
    <mergeCell ref="B14:R14"/>
    <mergeCell ref="D4:E4"/>
    <mergeCell ref="G4:H4"/>
    <mergeCell ref="J4:K4"/>
    <mergeCell ref="M4:N4"/>
    <mergeCell ref="B2:K2"/>
    <mergeCell ref="B15:R15"/>
    <mergeCell ref="B16:R16"/>
    <mergeCell ref="B17:R17"/>
    <mergeCell ref="B18:R18"/>
    <mergeCell ref="B19:R19"/>
  </mergeCells>
  <conditionalFormatting sqref="D5:E5">
    <cfRule type="expression" dxfId="27" priority="7">
      <formula>$D$5="N/A"</formula>
    </cfRule>
    <cfRule type="expression" dxfId="26" priority="8">
      <formula>$D$5="x"</formula>
    </cfRule>
  </conditionalFormatting>
  <conditionalFormatting sqref="D6:E6">
    <cfRule type="expression" dxfId="25" priority="5">
      <formula>$D$6="n/A"</formula>
    </cfRule>
    <cfRule type="expression" dxfId="24" priority="6">
      <formula>$D$6="x"</formula>
    </cfRule>
  </conditionalFormatting>
  <conditionalFormatting sqref="G5:I5">
    <cfRule type="expression" dxfId="23" priority="13">
      <formula>$G$5="x"</formula>
    </cfRule>
  </conditionalFormatting>
  <conditionalFormatting sqref="G6:I6">
    <cfRule type="expression" dxfId="22" priority="10">
      <formula>$G$6="x"</formula>
    </cfRule>
  </conditionalFormatting>
  <conditionalFormatting sqref="J5:L5">
    <cfRule type="expression" dxfId="21" priority="12">
      <formula>$J$5="x"</formula>
    </cfRule>
  </conditionalFormatting>
  <conditionalFormatting sqref="J6:L6">
    <cfRule type="expression" dxfId="20" priority="9">
      <formula>$J$6="x"</formula>
    </cfRule>
  </conditionalFormatting>
  <conditionalFormatting sqref="M5:O5">
    <cfRule type="expression" dxfId="19" priority="3">
      <formula>$M$5="x"</formula>
    </cfRule>
  </conditionalFormatting>
  <conditionalFormatting sqref="M6:O6">
    <cfRule type="expression" dxfId="18" priority="11">
      <formula>$M$6="x"</formula>
    </cfRule>
  </conditionalFormatting>
  <conditionalFormatting sqref="P5:Q5">
    <cfRule type="expression" dxfId="17" priority="2">
      <formula>$P$5="x"</formula>
    </cfRule>
  </conditionalFormatting>
  <conditionalFormatting sqref="P6:Q6">
    <cfRule type="expression" dxfId="16" priority="4">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6 J5:J6 M5:M6 P6" xr:uid="{00000000-0002-0000-07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XFC20"/>
  <sheetViews>
    <sheetView showGridLines="0" showRowColHeaders="0" zoomScaleNormal="100" workbookViewId="0">
      <selection activeCell="D10" sqref="D10:R10"/>
    </sheetView>
  </sheetViews>
  <sheetFormatPr baseColWidth="10" defaultColWidth="0" defaultRowHeight="12.75" zeroHeight="1" x14ac:dyDescent="0.2"/>
  <cols>
    <col min="1" max="1" width="1.140625" style="9" customWidth="1"/>
    <col min="2" max="2" width="2.42578125" style="9" customWidth="1"/>
    <col min="3" max="3" width="13" style="9" customWidth="1"/>
    <col min="4" max="4" width="3.85546875" style="9" customWidth="1"/>
    <col min="5" max="5" width="26.42578125" style="10" customWidth="1"/>
    <col min="6" max="6" width="0.85546875" style="10" customWidth="1"/>
    <col min="7" max="7" width="3.85546875" style="9" customWidth="1"/>
    <col min="8" max="8" width="26.42578125" style="10" customWidth="1"/>
    <col min="9" max="9" width="0.85546875" style="10" customWidth="1"/>
    <col min="10" max="10" width="3.7109375" style="9" customWidth="1"/>
    <col min="11" max="11" width="26.42578125" style="10" customWidth="1"/>
    <col min="12" max="12" width="0.85546875" style="10" customWidth="1"/>
    <col min="13" max="13" width="3.7109375" style="9" customWidth="1"/>
    <col min="14" max="14" width="26.42578125" style="10" customWidth="1"/>
    <col min="15" max="15" width="0.85546875" style="10" customWidth="1"/>
    <col min="16" max="16" width="3.7109375" style="9" customWidth="1"/>
    <col min="17" max="17" width="26.42578125" style="10" customWidth="1"/>
    <col min="18" max="18" width="17" style="9" customWidth="1"/>
    <col min="19" max="19" width="1" style="9" customWidth="1"/>
    <col min="20" max="16383" width="8.85546875" style="9" hidden="1"/>
    <col min="16384" max="16384" width="0" style="9" hidden="1"/>
  </cols>
  <sheetData>
    <row r="1" spans="1:19" x14ac:dyDescent="0.2"/>
    <row r="2" spans="1:19" ht="17.25" customHeight="1" x14ac:dyDescent="0.25">
      <c r="B2" s="11" t="s">
        <v>152</v>
      </c>
      <c r="C2" s="12"/>
      <c r="D2" s="12"/>
      <c r="E2" s="13"/>
      <c r="F2" s="13"/>
      <c r="G2" s="12"/>
      <c r="H2" s="76"/>
      <c r="I2" s="76"/>
    </row>
    <row r="3" spans="1:19" ht="7.5" customHeight="1" x14ac:dyDescent="0.2"/>
    <row r="4" spans="1:19" ht="13.5" customHeight="1" x14ac:dyDescent="0.2">
      <c r="B4" s="16"/>
      <c r="C4" s="16"/>
      <c r="D4" s="138" t="s">
        <v>29</v>
      </c>
      <c r="E4" s="138"/>
      <c r="F4" s="17"/>
      <c r="G4" s="138" t="s">
        <v>30</v>
      </c>
      <c r="H4" s="138"/>
      <c r="I4" s="17"/>
      <c r="J4" s="138" t="s">
        <v>31</v>
      </c>
      <c r="K4" s="138"/>
      <c r="L4" s="17"/>
      <c r="M4" s="138" t="s">
        <v>32</v>
      </c>
      <c r="N4" s="138"/>
      <c r="O4" s="17"/>
      <c r="P4" s="138" t="s">
        <v>33</v>
      </c>
      <c r="Q4" s="138"/>
      <c r="R4" s="18" t="s">
        <v>34</v>
      </c>
    </row>
    <row r="5" spans="1:19" ht="204" x14ac:dyDescent="0.2">
      <c r="B5" s="19">
        <v>1</v>
      </c>
      <c r="C5" s="20" t="s">
        <v>153</v>
      </c>
      <c r="D5" s="21" t="str">
        <f>IF(G5="X","N/A",IF(J5="x","N/A",IF(M5="x","N/A",IF(P5="x","N/A","x"))))</f>
        <v>x</v>
      </c>
      <c r="E5" s="22" t="s">
        <v>154</v>
      </c>
      <c r="F5" s="23"/>
      <c r="G5" s="24"/>
      <c r="H5" s="25" t="s">
        <v>155</v>
      </c>
      <c r="I5" s="23"/>
      <c r="J5" s="24"/>
      <c r="K5" s="22" t="s">
        <v>156</v>
      </c>
      <c r="L5" s="23"/>
      <c r="M5" s="24"/>
      <c r="N5" s="25" t="s">
        <v>157</v>
      </c>
      <c r="O5" s="23"/>
      <c r="P5" s="52"/>
      <c r="Q5" s="40" t="s">
        <v>158</v>
      </c>
      <c r="R5" s="31" t="str">
        <f>IF(ISNUMBER(SEARCH("x",D5)),D4,IF(AND((ISNUMBER(SEARCH("x",G5))),(ISNUMBER(SEARCH("x",J5))),(ISNUMBER(SEARCH("x",M5))),(ISNUMBER(SEARCH("x",P5)))),P4,IF(AND((ISNUMBER(SEARCH("x",G5))),(ISNUMBER(SEARCH("x",J5))),(ISTEXT(M5))),M4,IF(AND((ISNUMBER(SEARCH("x",G5))),(ISNUMBER(SEARCH("x",J5)))),J4,IF(AND((ISNUMBER(SEARCH("x",G5)))),G4,)))))</f>
        <v>Débutant</v>
      </c>
    </row>
    <row r="6" spans="1:19" ht="138.75" customHeight="1" x14ac:dyDescent="0.2">
      <c r="B6" s="32">
        <v>2</v>
      </c>
      <c r="C6" s="20" t="s">
        <v>159</v>
      </c>
      <c r="D6" s="21" t="str">
        <f>IF(G6="X","N/A",IF(J6="x","N/A",IF(M6="x","N/A",IF(P6="x","N/A","x"))))</f>
        <v>x</v>
      </c>
      <c r="E6" s="22" t="s">
        <v>160</v>
      </c>
      <c r="F6" s="23"/>
      <c r="G6" s="24"/>
      <c r="H6" s="25" t="s">
        <v>161</v>
      </c>
      <c r="I6" s="23"/>
      <c r="J6" s="24"/>
      <c r="K6" s="22" t="s">
        <v>162</v>
      </c>
      <c r="L6" s="34"/>
      <c r="M6" s="24"/>
      <c r="N6" s="22" t="s">
        <v>163</v>
      </c>
      <c r="O6" s="23"/>
      <c r="P6" s="24"/>
      <c r="Q6" s="33" t="s">
        <v>164</v>
      </c>
      <c r="R6" s="31" t="str">
        <f>IF(ISNUMBER(SEARCH("x",D6)),$D$4,IF(AND((ISNUMBER(SEARCH("x",G6))),(ISNUMBER(SEARCH("x",J6))),(ISNUMBER(SEARCH("x",M6))),(ISNUMBER(SEARCH("x",P6)))),$P$4,IF(AND((ISNUMBER(SEARCH("x",G6))),(ISNUMBER(SEARCH("x",J6))),(ISTEXT(M6))),$M$4,IF(AND((ISNUMBER(SEARCH("x",G6))),(ISNUMBER(SEARCH("x",J6)))),$J$4,IF(AND((ISNUMBER(SEARCH("x",G6)))),G4,$D$4)))))</f>
        <v>Débutant</v>
      </c>
    </row>
    <row r="7" spans="1:19" ht="7.5" customHeight="1" x14ac:dyDescent="0.2">
      <c r="B7" s="41"/>
      <c r="C7" s="41"/>
      <c r="D7" s="42"/>
      <c r="E7" s="41"/>
      <c r="F7" s="41"/>
      <c r="G7" s="43"/>
      <c r="H7" s="41"/>
      <c r="I7" s="41"/>
      <c r="J7" s="43"/>
      <c r="K7" s="90"/>
      <c r="L7" s="90"/>
      <c r="N7" s="87"/>
      <c r="O7" s="87"/>
      <c r="P7" s="43"/>
      <c r="Q7" s="44"/>
      <c r="R7" s="45"/>
    </row>
    <row r="8" spans="1:19" ht="36" customHeight="1" x14ac:dyDescent="0.2">
      <c r="B8" s="46"/>
      <c r="C8" s="46"/>
      <c r="D8" s="46"/>
      <c r="G8" s="46"/>
      <c r="J8" s="46"/>
      <c r="K8" s="91"/>
      <c r="L8" s="91"/>
      <c r="M8" s="92"/>
      <c r="N8" s="13"/>
      <c r="O8" s="13"/>
      <c r="P8" s="47"/>
      <c r="Q8" s="48" t="s">
        <v>59</v>
      </c>
      <c r="R8" s="49" t="str">
        <f>IF(OR(R5=D4,R6=D4),D4,IF(OR(R5=G4,R6=G4),G4,IF(OR(R5=J4,R6=J4),J4,IF(OR(R5=M4,R6=M4),M4,IF(OR(R5=P4,R6=P4),P4,"Pending Results")))))</f>
        <v>Débutant</v>
      </c>
    </row>
    <row r="9" spans="1:19" ht="13.5" customHeight="1" x14ac:dyDescent="0.2">
      <c r="E9" s="50"/>
      <c r="F9" s="50"/>
    </row>
    <row r="10" spans="1:19" ht="69" customHeight="1" x14ac:dyDescent="0.2">
      <c r="B10" s="136" t="s">
        <v>60</v>
      </c>
      <c r="C10" s="136"/>
      <c r="D10" s="139"/>
      <c r="E10" s="139"/>
      <c r="F10" s="139"/>
      <c r="G10" s="139"/>
      <c r="H10" s="139"/>
      <c r="I10" s="139"/>
      <c r="J10" s="139"/>
      <c r="K10" s="139"/>
      <c r="L10" s="139"/>
      <c r="M10" s="139"/>
      <c r="N10" s="139"/>
      <c r="O10" s="139"/>
      <c r="P10" s="139"/>
      <c r="Q10" s="139"/>
      <c r="R10" s="139"/>
    </row>
    <row r="11" spans="1:19" ht="9.75" customHeight="1" x14ac:dyDescent="0.2"/>
    <row r="12" spans="1:19" ht="13.5" customHeight="1" x14ac:dyDescent="0.2">
      <c r="B12" s="84"/>
    </row>
    <row r="13" spans="1:19" ht="13.5" customHeight="1" x14ac:dyDescent="0.2">
      <c r="B13" s="51" t="s">
        <v>61</v>
      </c>
      <c r="E13" s="9"/>
      <c r="G13" s="10"/>
      <c r="H13" s="9"/>
      <c r="J13" s="10"/>
      <c r="K13" s="9"/>
      <c r="M13" s="10"/>
      <c r="N13" s="9"/>
      <c r="P13" s="10"/>
      <c r="Q13" s="9"/>
      <c r="R13" s="10"/>
    </row>
    <row r="14" spans="1:19" customFormat="1" ht="15" x14ac:dyDescent="0.25">
      <c r="A14" s="9"/>
      <c r="B14" s="135" t="s">
        <v>62</v>
      </c>
      <c r="C14" s="135"/>
      <c r="D14" s="135"/>
      <c r="E14" s="135"/>
      <c r="F14" s="135"/>
      <c r="G14" s="135"/>
      <c r="H14" s="135"/>
      <c r="I14" s="135"/>
      <c r="J14" s="135"/>
      <c r="K14" s="135"/>
      <c r="L14" s="135"/>
      <c r="M14" s="135"/>
      <c r="N14" s="135"/>
      <c r="O14" s="135"/>
      <c r="P14" s="135"/>
      <c r="Q14" s="135"/>
      <c r="R14" s="135"/>
      <c r="S14" s="9"/>
    </row>
    <row r="15" spans="1:19" customFormat="1" ht="15" x14ac:dyDescent="0.25">
      <c r="A15" s="9"/>
      <c r="B15" s="135" t="s">
        <v>63</v>
      </c>
      <c r="C15" s="135"/>
      <c r="D15" s="135"/>
      <c r="E15" s="135"/>
      <c r="F15" s="135"/>
      <c r="G15" s="135"/>
      <c r="H15" s="135"/>
      <c r="I15" s="135"/>
      <c r="J15" s="135"/>
      <c r="K15" s="135"/>
      <c r="L15" s="135"/>
      <c r="M15" s="135"/>
      <c r="N15" s="135"/>
      <c r="O15" s="135"/>
      <c r="P15" s="135"/>
      <c r="Q15" s="135"/>
      <c r="R15" s="135"/>
      <c r="S15" s="9"/>
    </row>
    <row r="16" spans="1:19" customFormat="1" ht="15" x14ac:dyDescent="0.25">
      <c r="A16" s="9"/>
      <c r="B16" s="135" t="s">
        <v>64</v>
      </c>
      <c r="C16" s="135"/>
      <c r="D16" s="135"/>
      <c r="E16" s="135"/>
      <c r="F16" s="135"/>
      <c r="G16" s="135"/>
      <c r="H16" s="135"/>
      <c r="I16" s="135"/>
      <c r="J16" s="135"/>
      <c r="K16" s="135"/>
      <c r="L16" s="135"/>
      <c r="M16" s="135"/>
      <c r="N16" s="135"/>
      <c r="O16" s="135"/>
      <c r="P16" s="135"/>
      <c r="Q16" s="135"/>
      <c r="R16" s="135"/>
      <c r="S16" s="9"/>
    </row>
    <row r="17" spans="1:19" customFormat="1" ht="15" x14ac:dyDescent="0.25">
      <c r="A17" s="9"/>
      <c r="B17" s="135" t="s">
        <v>65</v>
      </c>
      <c r="C17" s="135"/>
      <c r="D17" s="135"/>
      <c r="E17" s="135"/>
      <c r="F17" s="135"/>
      <c r="G17" s="135"/>
      <c r="H17" s="135"/>
      <c r="I17" s="135"/>
      <c r="J17" s="135"/>
      <c r="K17" s="135"/>
      <c r="L17" s="135"/>
      <c r="M17" s="135"/>
      <c r="N17" s="135"/>
      <c r="O17" s="135"/>
      <c r="P17" s="135"/>
      <c r="Q17" s="135"/>
      <c r="R17" s="135"/>
      <c r="S17" s="9"/>
    </row>
    <row r="18" spans="1:19" customFormat="1" ht="15" x14ac:dyDescent="0.25">
      <c r="A18" s="9"/>
      <c r="B18" s="135" t="s">
        <v>66</v>
      </c>
      <c r="C18" s="135"/>
      <c r="D18" s="135"/>
      <c r="E18" s="135"/>
      <c r="F18" s="135"/>
      <c r="G18" s="135"/>
      <c r="H18" s="135"/>
      <c r="I18" s="135"/>
      <c r="J18" s="135"/>
      <c r="K18" s="135"/>
      <c r="L18" s="135"/>
      <c r="M18" s="135"/>
      <c r="N18" s="135"/>
      <c r="O18" s="135"/>
      <c r="P18" s="135"/>
      <c r="Q18" s="135"/>
      <c r="R18" s="135"/>
      <c r="S18" s="9"/>
    </row>
    <row r="19" spans="1:19" customFormat="1" ht="29.25" customHeight="1" x14ac:dyDescent="0.25">
      <c r="A19" s="9"/>
      <c r="B19" s="135" t="s">
        <v>67</v>
      </c>
      <c r="C19" s="135"/>
      <c r="D19" s="135"/>
      <c r="E19" s="135"/>
      <c r="F19" s="135"/>
      <c r="G19" s="135"/>
      <c r="H19" s="135"/>
      <c r="I19" s="135"/>
      <c r="J19" s="135"/>
      <c r="K19" s="135"/>
      <c r="L19" s="135"/>
      <c r="M19" s="135"/>
      <c r="N19" s="135"/>
      <c r="O19" s="135"/>
      <c r="P19" s="135"/>
      <c r="Q19" s="135"/>
      <c r="R19" s="135"/>
      <c r="S19" s="9"/>
    </row>
    <row r="20" spans="1:19" x14ac:dyDescent="0.2"/>
  </sheetData>
  <sheetProtection algorithmName="SHA-512" hashValue="ojPtjCRhE75MIa8F+7Sf/UST7pPiPOE19eO3FgY3tgjaSew8X+F0K7CMnG7m76UY8qjQOW4EiDDpolVNL4AbFw==" saltValue="SEiyxanZPeLMyy/MsvWb+A==" spinCount="100000" sheet="1" objects="1" scenarios="1" selectLockedCells="1"/>
  <mergeCells count="13">
    <mergeCell ref="D4:E4"/>
    <mergeCell ref="G4:H4"/>
    <mergeCell ref="J4:K4"/>
    <mergeCell ref="M4:N4"/>
    <mergeCell ref="P4:Q4"/>
    <mergeCell ref="B16:R16"/>
    <mergeCell ref="B17:R17"/>
    <mergeCell ref="B18:R18"/>
    <mergeCell ref="B19:R19"/>
    <mergeCell ref="B10:C10"/>
    <mergeCell ref="D10:R10"/>
    <mergeCell ref="B14:R14"/>
    <mergeCell ref="B15:R15"/>
  </mergeCells>
  <conditionalFormatting sqref="D5:E5">
    <cfRule type="expression" dxfId="15" priority="12">
      <formula>$D$5="N/A"</formula>
    </cfRule>
    <cfRule type="expression" dxfId="14" priority="13">
      <formula>$D$5="x"</formula>
    </cfRule>
  </conditionalFormatting>
  <conditionalFormatting sqref="D6:E6">
    <cfRule type="expression" dxfId="13" priority="6">
      <formula>$D$6="n/A"</formula>
    </cfRule>
    <cfRule type="expression" dxfId="12" priority="7">
      <formula>$D$6="x"</formula>
    </cfRule>
  </conditionalFormatting>
  <conditionalFormatting sqref="G5:I5">
    <cfRule type="expression" dxfId="11" priority="15">
      <formula>$G$5="x"</formula>
    </cfRule>
  </conditionalFormatting>
  <conditionalFormatting sqref="G6:I6">
    <cfRule type="expression" dxfId="10" priority="8">
      <formula>$G$6="x"</formula>
    </cfRule>
  </conditionalFormatting>
  <conditionalFormatting sqref="J6:K6">
    <cfRule type="expression" dxfId="9" priority="2">
      <formula>$J$6="x"</formula>
    </cfRule>
  </conditionalFormatting>
  <conditionalFormatting sqref="J5:L5">
    <cfRule type="expression" dxfId="8" priority="14">
      <formula>$J$5="x"</formula>
    </cfRule>
  </conditionalFormatting>
  <conditionalFormatting sqref="L6">
    <cfRule type="expression" dxfId="7" priority="3">
      <formula>$P$7="x"</formula>
    </cfRule>
    <cfRule type="expression" dxfId="6" priority="4">
      <formula>$M$7="x"</formula>
    </cfRule>
  </conditionalFormatting>
  <conditionalFormatting sqref="M5:O5">
    <cfRule type="expression" dxfId="5" priority="11">
      <formula>$M$5="x"</formula>
    </cfRule>
  </conditionalFormatting>
  <conditionalFormatting sqref="M6:O6">
    <cfRule type="expression" dxfId="4" priority="9">
      <formula>$M$6="x"</formula>
    </cfRule>
  </conditionalFormatting>
  <conditionalFormatting sqref="P5:Q5">
    <cfRule type="expression" dxfId="3" priority="10">
      <formula>$P$5="x"</formula>
    </cfRule>
  </conditionalFormatting>
  <conditionalFormatting sqref="P6:Q6">
    <cfRule type="expression" dxfId="2" priority="5">
      <formula>$P$6="x"</formula>
    </cfRule>
  </conditionalFormatting>
  <dataValidations count="2">
    <dataValidation type="textLength" operator="equal" showErrorMessage="1" error="Please enter a single &quot;x&quot; or leave the space blank." prompt="Please type a single &quot;x&quot; then ENTER if this criterion applies to the NITAG." sqref="G5:G6 J5:J6 M5:M6 P6" xr:uid="{00000000-0002-0000-0800-000000000000}">
      <formula1>1</formula1>
      <formula2>0</formula2>
    </dataValidation>
    <dataValidation type="textLength" operator="equal" showInputMessage="1" showErrorMessage="1" error="Please enter a single &quot;x&quot; or leave the space blank." sqref="P5" xr:uid="{00000000-0002-0000-0800-000001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18</vt:i4>
      </vt:variant>
    </vt:vector>
  </HeadingPairs>
  <TitlesOfParts>
    <vt:vector size="32" baseType="lpstr">
      <vt:lpstr>Couverture</vt:lpstr>
      <vt:lpstr>Instructions</vt:lpstr>
      <vt:lpstr>Ind. 1</vt:lpstr>
      <vt:lpstr>Ind. 2</vt:lpstr>
      <vt:lpstr>Ind. 3</vt:lpstr>
      <vt:lpstr>Ind. 4</vt:lpstr>
      <vt:lpstr>Ind. 5</vt:lpstr>
      <vt:lpstr>Ind. 6</vt:lpstr>
      <vt:lpstr>Ind. 7</vt:lpstr>
      <vt:lpstr>Résumé</vt:lpstr>
      <vt:lpstr>Définitions</vt:lpstr>
      <vt:lpstr>Outil de collecte de données</vt:lpstr>
      <vt:lpstr>Export sheet</vt:lpstr>
      <vt:lpstr>Source</vt:lpstr>
      <vt:lpstr>Définitions!_Toc91076098</vt:lpstr>
      <vt:lpstr>Définitions!_Toc91076099</vt:lpstr>
      <vt:lpstr>Définitions!_Toc91076100</vt:lpstr>
      <vt:lpstr>Définitions!_Toc91076101</vt:lpstr>
      <vt:lpstr>Définitions!_Toc91076102</vt:lpstr>
      <vt:lpstr>Définitions!_Toc91076103</vt:lpstr>
      <vt:lpstr>Définitions!_Toc91076104</vt:lpstr>
      <vt:lpstr>Définitions!_Toc94187223</vt:lpstr>
      <vt:lpstr>hash</vt:lpstr>
      <vt:lpstr>maturity_source</vt:lpstr>
      <vt:lpstr>Type_assessment</vt:lpstr>
      <vt:lpstr>'Ind. 1'!Zone_d_impression</vt:lpstr>
      <vt:lpstr>'Ind. 2'!Zone_d_impression</vt:lpstr>
      <vt:lpstr>'Ind. 3'!Zone_d_impression</vt:lpstr>
      <vt:lpstr>'Ind. 4'!Zone_d_impression</vt:lpstr>
      <vt:lpstr>'Ind. 5'!Zone_d_impression</vt:lpstr>
      <vt:lpstr>'Ind. 6'!Zone_d_impression</vt:lpstr>
      <vt:lpstr>'Ind. 7'!Zone_d_impression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 knisely</dc:creator>
  <dc:description/>
  <cp:lastModifiedBy>THOMAS LIVERZAY</cp:lastModifiedBy>
  <cp:revision>10</cp:revision>
  <cp:lastPrinted>2023-05-01T20:18:36Z</cp:lastPrinted>
  <dcterms:created xsi:type="dcterms:W3CDTF">2022-02-03T20:34:24Z</dcterms:created>
  <dcterms:modified xsi:type="dcterms:W3CDTF">2025-01-24T07:34:38Z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edBy">
    <vt:lpwstr>Alexandra.Clermont</vt:lpwstr>
  </property>
  <property fmtid="{D5CDD505-2E9C-101B-9397-08002B2CF9AE}" pid="3" name="GeneratedDate">
    <vt:lpwstr>03/08/2023 20:34:02</vt:lpwstr>
  </property>
  <property fmtid="{D5CDD505-2E9C-101B-9397-08002B2CF9AE}" pid="4" name="MSIP_Label_8af03ff0-41c5-4c41-b55e-fabb8fae94be_ActionId">
    <vt:lpwstr>7b1356a4-7c57-4705-893c-fbe3e3857093</vt:lpwstr>
  </property>
  <property fmtid="{D5CDD505-2E9C-101B-9397-08002B2CF9AE}" pid="5" name="MSIP_Label_8af03ff0-41c5-4c41-b55e-fabb8fae94be_ContentBits">
    <vt:lpwstr>0</vt:lpwstr>
  </property>
  <property fmtid="{D5CDD505-2E9C-101B-9397-08002B2CF9AE}" pid="6" name="MSIP_Label_8af03ff0-41c5-4c41-b55e-fabb8fae94be_Enabled">
    <vt:lpwstr>true</vt:lpwstr>
  </property>
  <property fmtid="{D5CDD505-2E9C-101B-9397-08002B2CF9AE}" pid="7" name="MSIP_Label_8af03ff0-41c5-4c41-b55e-fabb8fae94be_Method">
    <vt:lpwstr>Privileged</vt:lpwstr>
  </property>
  <property fmtid="{D5CDD505-2E9C-101B-9397-08002B2CF9AE}" pid="8" name="MSIP_Label_8af03ff0-41c5-4c41-b55e-fabb8fae94be_Name">
    <vt:lpwstr>8af03ff0-41c5-4c41-b55e-fabb8fae94be</vt:lpwstr>
  </property>
  <property fmtid="{D5CDD505-2E9C-101B-9397-08002B2CF9AE}" pid="9" name="MSIP_Label_8af03ff0-41c5-4c41-b55e-fabb8fae94be_SetDate">
    <vt:lpwstr>2022-06-22T17:27:21Z</vt:lpwstr>
  </property>
  <property fmtid="{D5CDD505-2E9C-101B-9397-08002B2CF9AE}" pid="10" name="MSIP_Label_8af03ff0-41c5-4c41-b55e-fabb8fae94be_SiteId">
    <vt:lpwstr>9ce70869-60db-44fd-abe8-d2767077fc8f</vt:lpwstr>
  </property>
  <property fmtid="{D5CDD505-2E9C-101B-9397-08002B2CF9AE}" pid="11" name="OriginalDocID">
    <vt:lpwstr>626cd61e-956b-4e04-8984-70f4f9df67d8</vt:lpwstr>
  </property>
  <property fmtid="{D5CDD505-2E9C-101B-9397-08002B2CF9AE}" pid="12" name="TranslatedWith">
    <vt:lpwstr>Mercury</vt:lpwstr>
  </property>
</Properties>
</file>